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101" windowWidth="973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<sst xmlns="http://schemas.openxmlformats.org/spreadsheetml/2006/main" count="438" uniqueCount="178">
  <si>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</si>
  <si>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</si>
  <si>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</si>
  <si>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</si>
  <si>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</si>
  <si>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</si>
  <si>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</si>
  <si>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</si>
  <si>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</si>
  <si>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</si>
  <si>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</si>
  <si>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</si>
  <si>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</si>
  <si>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</si>
  <si>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</si>
  <si>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</si>
  <si>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</si>
  <si>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</si>
  <si>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</si>
  <si>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</si>
  <si>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</si>
  <si>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</si>
  <si>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</si>
  <si>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</si>
  <si>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</si>
  <si>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</si>
  <si>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</si>
  <si>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</si>
  <si>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</si>
  <si>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</si>
  <si>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</si>
  <si>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</si>
  <si>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</si>
  <si>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</si>
  <si>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</si>
  <si>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</si>
  <si>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</si>
  <si>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</si>
  <si>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</si>
  <si>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</si>
  <si>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</si>
  <si>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</si>
  <si>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</si>
  <si>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</si>
  <si>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</si>
  <si>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</si>
  <si>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</si>
  <si>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</si>
  <si>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</si>
  <si>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</si>
  <si>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</si>
  <si>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</si>
  <si>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</si>
  <si>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</si>
  <si>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</si>
  <si>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</si>
  <si>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</si>
  <si>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</si>
  <si>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</si>
  <si>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</si>
  <si>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</si>
  <si>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</si>
  <si>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</si>
  <si>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</si>
  <si>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</si>
  <si>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</si>
  <si>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</si>
  <si>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</si>
  <si>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</si>
  <si>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</si>
  <si>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</si>
  <si>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</si>
  <si>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</si>
  <si>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</si>
  <si>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</si>
  <si>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</si>
  <si>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</si>
  <si>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</si>
  <si>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</si>
  <si>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</si>
  <si>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</si>
  <si>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</si>
  <si>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</si>
  <si>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</si>
  <si>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</si>
  <si>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</si>
  <si>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</si>
  <si>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</si>
  <si>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</si>
  <si>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</si>
  <si>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</si>
  <si>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</si>
  <si>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</si>
  <si>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</si>
  <si>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</si>
  <si>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</si>
  <si>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</si>
  <si>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</si>
  <si>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</si>
  <si>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</si>
  <si>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</si>
  <si>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</si>
  <si>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</si>
  <si>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</si>
  <si>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</si>
  <si>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</si>
  <si>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</si>
  <si>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</si>
  <si>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</si>
  <si>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</si>
  <si>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</si>
  <si>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</si>
  <si>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</si>
  <si>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</si>
  <si>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</si>
  <si>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</si>
  <si>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</si>
  <si>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</si>
  <si>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</si>
  <si>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</si>
  <si>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</si>
  <si>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</si>
  <si>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</si>
  <si>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</si>
  <si>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</si>
  <si>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</si>
  <si>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</si>
  <si>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</si>
  <si>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</si>
  <si>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</si>
  <si>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</si>
  <si>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</si>
  <si>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</si>
  <si>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</si>
  <si>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</si>
  <si>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</si>
  <si>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</si>
  <si>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</si>
  <si>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</si>
  <si>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</si>
  <si>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</si>
  <si>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</si>
  <si>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</si>
  <si>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</si>
  <si>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</si>
  <si>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</si>
  <si>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</si>
  <si>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</si>
  <si>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</si>
  <si>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</si>
  <si>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</si>
  <si>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</si>
  <si>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</si>
  <si>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</si>
  <si>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</si>
  <si>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</si>
  <si>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</si>
  <si>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</si>
  <si>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</si>
  <si>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</si>
  <si>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</si>
  <si>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</si>
  <si>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</si>
  <si>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</si>
  <si>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</si>
  <si>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</si>
  <si>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</si>
  <si>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</si>
  <si>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</si>
  <si>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</si>
  <si>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</si>
  <si>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</si>
  <si>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</si>
  <si>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</si>
  <si>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</si>
  <si>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</si>
  <si>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</si>
  <si>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Mar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</si>
</sst>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48621108"/>
        <c:axId val="34936789"/>
      </c:barChart>
      <c:catAx>
        <c:axId val="4862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936789"/>
        <c:crosses val="autoZero"/>
        <c:auto val="1"/>
        <c:lblOffset val="100"/>
        <c:noMultiLvlLbl val="0"/>
      </c:catAx>
      <c:valAx>
        <c:axId val="34936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21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4261710"/>
        <c:axId val="62811071"/>
      </c:barChart>
      <c:catAx>
        <c:axId val="4426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11071"/>
        <c:crosses val="autoZero"/>
        <c:auto val="1"/>
        <c:lblOffset val="100"/>
        <c:noMultiLvlLbl val="0"/>
      </c:catAx>
      <c:valAx>
        <c:axId val="628110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61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8066"/>
        <c:axId val="5382595"/>
      </c:barChart>
      <c:catAx>
        <c:axId val="59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2595"/>
        <c:crosses val="autoZero"/>
        <c:auto val="1"/>
        <c:lblOffset val="100"/>
        <c:noMultiLvlLbl val="0"/>
      </c:catAx>
      <c:valAx>
        <c:axId val="5382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8443356"/>
        <c:axId val="33337021"/>
      </c:barChart>
      <c:catAx>
        <c:axId val="48443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37021"/>
        <c:crosses val="autoZero"/>
        <c:auto val="1"/>
        <c:lblOffset val="100"/>
        <c:noMultiLvlLbl val="0"/>
      </c:catAx>
      <c:valAx>
        <c:axId val="33337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43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597734"/>
        <c:axId val="15944151"/>
      </c:barChart>
      <c:catAx>
        <c:axId val="3159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4151"/>
        <c:crosses val="autoZero"/>
        <c:auto val="1"/>
        <c:lblOffset val="100"/>
        <c:noMultiLvlLbl val="0"/>
      </c:catAx>
      <c:valAx>
        <c:axId val="15944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9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279632"/>
        <c:axId val="16407825"/>
      </c:barChart>
      <c:catAx>
        <c:axId val="927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07825"/>
        <c:crosses val="autoZero"/>
        <c:auto val="1"/>
        <c:lblOffset val="100"/>
        <c:noMultiLvlLbl val="0"/>
      </c:catAx>
      <c:valAx>
        <c:axId val="16407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9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452698"/>
        <c:axId val="53965419"/>
      </c:barChart>
      <c:catAx>
        <c:axId val="1345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65419"/>
        <c:crosses val="autoZero"/>
        <c:auto val="1"/>
        <c:lblOffset val="100"/>
        <c:noMultiLvlLbl val="0"/>
      </c:catAx>
      <c:valAx>
        <c:axId val="539654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2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926724"/>
        <c:axId val="9122789"/>
      </c:barChart>
      <c:catAx>
        <c:axId val="1592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22789"/>
        <c:crosses val="autoZero"/>
        <c:auto val="1"/>
        <c:lblOffset val="100"/>
        <c:noMultiLvlLbl val="0"/>
      </c:catAx>
      <c:valAx>
        <c:axId val="91227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996238"/>
        <c:axId val="748415"/>
      </c:barChart>
      <c:catAx>
        <c:axId val="1499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415"/>
        <c:crosses val="autoZero"/>
        <c:auto val="1"/>
        <c:lblOffset val="100"/>
        <c:noMultiLvlLbl val="0"/>
      </c:catAx>
      <c:valAx>
        <c:axId val="7484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96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735736"/>
        <c:axId val="60621625"/>
      </c:barChart>
      <c:catAx>
        <c:axId val="67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21625"/>
        <c:crosses val="autoZero"/>
        <c:auto val="1"/>
        <c:lblOffset val="100"/>
        <c:noMultiLvlLbl val="0"/>
      </c:catAx>
      <c:valAx>
        <c:axId val="606216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723714"/>
        <c:axId val="11404563"/>
      </c:barChart>
      <c:catAx>
        <c:axId val="8723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04563"/>
        <c:crosses val="autoZero"/>
        <c:auto val="1"/>
        <c:lblOffset val="100"/>
        <c:noMultiLvlLbl val="0"/>
      </c:catAx>
      <c:valAx>
        <c:axId val="114045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23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532204"/>
        <c:axId val="51354381"/>
      </c:barChart>
      <c:catAx>
        <c:axId val="3553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54381"/>
        <c:crosses val="autoZero"/>
        <c:auto val="1"/>
        <c:lblOffset val="100"/>
        <c:noMultiLvlLbl val="0"/>
      </c:catAx>
      <c:valAx>
        <c:axId val="51354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2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8428728"/>
        <c:axId val="54531961"/>
      </c:barChart>
      <c:catAx>
        <c:axId val="284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1961"/>
        <c:crosses val="autoZero"/>
        <c:auto val="1"/>
        <c:lblOffset val="100"/>
        <c:noMultiLvlLbl val="0"/>
      </c:catAx>
      <c:valAx>
        <c:axId val="545319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8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536246"/>
        <c:axId val="66064167"/>
      </c:barChart>
      <c:catAx>
        <c:axId val="5953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4167"/>
        <c:crosses val="autoZero"/>
        <c:auto val="1"/>
        <c:lblOffset val="100"/>
        <c:noMultiLvlLbl val="0"/>
      </c:catAx>
      <c:valAx>
        <c:axId val="66064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3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706592"/>
        <c:axId val="49597281"/>
      </c:barChart>
      <c:catAx>
        <c:axId val="5770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97281"/>
        <c:crosses val="autoZero"/>
        <c:auto val="1"/>
        <c:lblOffset val="100"/>
        <c:noMultiLvlLbl val="0"/>
      </c:catAx>
      <c:valAx>
        <c:axId val="49597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06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722346"/>
        <c:axId val="57956795"/>
      </c:barChart>
      <c:catAx>
        <c:axId val="43722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56795"/>
        <c:crosses val="autoZero"/>
        <c:auto val="1"/>
        <c:lblOffset val="100"/>
        <c:noMultiLvlLbl val="0"/>
      </c:catAx>
      <c:valAx>
        <c:axId val="57956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22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849108"/>
        <c:axId val="63988789"/>
      </c:barChart>
      <c:catAx>
        <c:axId val="5184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88789"/>
        <c:crosses val="autoZero"/>
        <c:auto val="1"/>
        <c:lblOffset val="100"/>
        <c:noMultiLvlLbl val="0"/>
      </c:catAx>
      <c:valAx>
        <c:axId val="639887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9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028190"/>
        <c:axId val="15709391"/>
      </c:barChart>
      <c:catAx>
        <c:axId val="39028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09391"/>
        <c:crosses val="autoZero"/>
        <c:auto val="1"/>
        <c:lblOffset val="100"/>
        <c:noMultiLvlLbl val="0"/>
      </c:catAx>
      <c:valAx>
        <c:axId val="157093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8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166792"/>
        <c:axId val="64501129"/>
      </c:barChart>
      <c:catAx>
        <c:axId val="7166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01129"/>
        <c:crosses val="autoZero"/>
        <c:auto val="1"/>
        <c:lblOffset val="100"/>
        <c:noMultiLvlLbl val="0"/>
      </c:catAx>
      <c:valAx>
        <c:axId val="645011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66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639250"/>
        <c:axId val="57208931"/>
      </c:barChart>
      <c:catAx>
        <c:axId val="4363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08931"/>
        <c:crosses val="autoZero"/>
        <c:auto val="1"/>
        <c:lblOffset val="100"/>
        <c:noMultiLvlLbl val="0"/>
      </c:catAx>
      <c:valAx>
        <c:axId val="572089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3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118332"/>
        <c:axId val="3411805"/>
      </c:barChart>
      <c:catAx>
        <c:axId val="4511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805"/>
        <c:crosses val="autoZero"/>
        <c:auto val="1"/>
        <c:lblOffset val="100"/>
        <c:noMultiLvlLbl val="0"/>
      </c:catAx>
      <c:valAx>
        <c:axId val="34118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1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0706246"/>
        <c:axId val="7920759"/>
      </c:barChart>
      <c:catAx>
        <c:axId val="30706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0759"/>
        <c:crosses val="autoZero"/>
        <c:auto val="1"/>
        <c:lblOffset val="100"/>
        <c:noMultiLvlLbl val="0"/>
      </c:catAx>
      <c:valAx>
        <c:axId val="7920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6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4177968"/>
        <c:axId val="37601713"/>
      </c:barChart>
      <c:catAx>
        <c:axId val="417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1713"/>
        <c:crosses val="autoZero"/>
        <c:auto val="1"/>
        <c:lblOffset val="100"/>
        <c:noMultiLvlLbl val="0"/>
      </c:catAx>
      <c:valAx>
        <c:axId val="37601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1025602"/>
        <c:axId val="55012691"/>
      </c:barChart>
      <c:catAx>
        <c:axId val="2102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2691"/>
        <c:crosses val="autoZero"/>
        <c:auto val="1"/>
        <c:lblOffset val="100"/>
        <c:noMultiLvlLbl val="0"/>
      </c:catAx>
      <c:valAx>
        <c:axId val="55012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25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2871098"/>
        <c:axId val="25839883"/>
      </c:barChart>
      <c:catAx>
        <c:axId val="2871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9883"/>
        <c:crosses val="autoZero"/>
        <c:auto val="1"/>
        <c:lblOffset val="100"/>
        <c:noMultiLvlLbl val="0"/>
      </c:catAx>
      <c:valAx>
        <c:axId val="25839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10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31232356"/>
        <c:axId val="12655749"/>
      </c:barChart>
      <c:catAx>
        <c:axId val="31232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55749"/>
        <c:crosses val="autoZero"/>
        <c:auto val="1"/>
        <c:lblOffset val="100"/>
        <c:noMultiLvlLbl val="0"/>
      </c:catAx>
      <c:valAx>
        <c:axId val="12655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32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46792878"/>
        <c:axId val="18482719"/>
      </c:barChart>
      <c:catAx>
        <c:axId val="4679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82719"/>
        <c:crosses val="autoZero"/>
        <c:auto val="1"/>
        <c:lblOffset val="100"/>
        <c:noMultiLvlLbl val="0"/>
      </c:catAx>
      <c:valAx>
        <c:axId val="18482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92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126744"/>
        <c:axId val="20705241"/>
      </c:barChart>
      <c:catAx>
        <c:axId val="3212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05241"/>
        <c:crosses val="autoZero"/>
        <c:auto val="1"/>
        <c:lblOffset val="100"/>
        <c:noMultiLvlLbl val="0"/>
      </c:catAx>
      <c:valAx>
        <c:axId val="2070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26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2129442"/>
        <c:axId val="66511795"/>
      </c:barChart>
      <c:catAx>
        <c:axId val="52129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11795"/>
        <c:crosses val="autoZero"/>
        <c:auto val="1"/>
        <c:lblOffset val="100"/>
        <c:noMultiLvlLbl val="0"/>
      </c:catAx>
      <c:valAx>
        <c:axId val="665117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29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735244"/>
        <c:axId val="18746285"/>
      </c:barChart>
      <c:catAx>
        <c:axId val="6173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46285"/>
        <c:crosses val="autoZero"/>
        <c:auto val="1"/>
        <c:lblOffset val="100"/>
        <c:noMultiLvlLbl val="0"/>
      </c:catAx>
      <c:valAx>
        <c:axId val="187462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35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4498838"/>
        <c:axId val="42054087"/>
      </c:barChart>
      <c:catAx>
        <c:axId val="3449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4087"/>
        <c:crosses val="autoZero"/>
        <c:auto val="1"/>
        <c:lblOffset val="100"/>
        <c:noMultiLvlLbl val="0"/>
      </c:catAx>
      <c:valAx>
        <c:axId val="42054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98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942464"/>
        <c:axId val="50937857"/>
      </c:barChart>
      <c:catAx>
        <c:axId val="4294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7857"/>
        <c:crosses val="autoZero"/>
        <c:auto val="1"/>
        <c:lblOffset val="100"/>
        <c:noMultiLvlLbl val="0"/>
      </c:catAx>
      <c:valAx>
        <c:axId val="50937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4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5787530"/>
        <c:axId val="32325723"/>
      </c:barChart>
      <c:catAx>
        <c:axId val="5578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25723"/>
        <c:crosses val="autoZero"/>
        <c:auto val="1"/>
        <c:lblOffset val="100"/>
        <c:noMultiLvlLbl val="0"/>
      </c:catAx>
      <c:valAx>
        <c:axId val="323257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87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496052"/>
        <c:axId val="1137877"/>
      </c:barChart>
      <c:catAx>
        <c:axId val="22496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7877"/>
        <c:crosses val="autoZero"/>
        <c:auto val="1"/>
        <c:lblOffset val="100"/>
        <c:noMultiLvlLbl val="0"/>
      </c:catAx>
      <c:valAx>
        <c:axId val="11378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96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25352172"/>
        <c:axId val="26842957"/>
      </c:barChart>
      <c:catAx>
        <c:axId val="2535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42957"/>
        <c:crosses val="autoZero"/>
        <c:auto val="1"/>
        <c:lblOffset val="100"/>
        <c:noMultiLvlLbl val="0"/>
      </c:catAx>
      <c:valAx>
        <c:axId val="268429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5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0240894"/>
        <c:axId val="25059183"/>
      </c:barChart>
      <c:catAx>
        <c:axId val="1024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59183"/>
        <c:crosses val="autoZero"/>
        <c:auto val="1"/>
        <c:lblOffset val="100"/>
        <c:noMultiLvlLbl val="0"/>
      </c:catAx>
      <c:valAx>
        <c:axId val="250591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206056"/>
        <c:axId val="16527913"/>
      </c:barChart>
      <c:catAx>
        <c:axId val="2420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27913"/>
        <c:crosses val="autoZero"/>
        <c:auto val="1"/>
        <c:lblOffset val="100"/>
        <c:noMultiLvlLbl val="0"/>
      </c:catAx>
      <c:valAx>
        <c:axId val="16527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0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14533490"/>
        <c:axId val="63692547"/>
      </c:barChart>
      <c:catAx>
        <c:axId val="1453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92547"/>
        <c:crosses val="autoZero"/>
        <c:auto val="1"/>
        <c:lblOffset val="100"/>
        <c:noMultiLvlLbl val="0"/>
      </c:catAx>
      <c:valAx>
        <c:axId val="63692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33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6362012"/>
        <c:axId val="58822653"/>
      </c:barChart>
      <c:catAx>
        <c:axId val="3636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22653"/>
        <c:crosses val="autoZero"/>
        <c:auto val="1"/>
        <c:lblOffset val="100"/>
        <c:noMultiLvlLbl val="0"/>
      </c:catAx>
      <c:valAx>
        <c:axId val="5882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62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9641830"/>
        <c:axId val="67014423"/>
      </c:barChart>
      <c:catAx>
        <c:axId val="5964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14423"/>
        <c:crosses val="autoZero"/>
        <c:auto val="1"/>
        <c:lblOffset val="100"/>
        <c:noMultiLvlLbl val="0"/>
      </c:catAx>
      <c:valAx>
        <c:axId val="670144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41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6258896"/>
        <c:axId val="59459153"/>
      </c:bar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59153"/>
        <c:crosses val="autoZero"/>
        <c:auto val="1"/>
        <c:lblOffset val="100"/>
        <c:noMultiLvlLbl val="0"/>
      </c:catAx>
      <c:valAx>
        <c:axId val="594591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65370330"/>
        <c:axId val="51462059"/>
      </c:barChart>
      <c:catAx>
        <c:axId val="6537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62059"/>
        <c:crosses val="autoZero"/>
        <c:auto val="1"/>
        <c:lblOffset val="100"/>
        <c:noMultiLvlLbl val="0"/>
      </c:catAx>
      <c:valAx>
        <c:axId val="51462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70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505348"/>
        <c:axId val="7677221"/>
      </c:barChart>
      <c:catAx>
        <c:axId val="60505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7221"/>
        <c:crosses val="autoZero"/>
        <c:auto val="1"/>
        <c:lblOffset val="100"/>
        <c:noMultiLvlLbl val="0"/>
      </c:catAx>
      <c:valAx>
        <c:axId val="7677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053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86126"/>
        <c:axId val="17875135"/>
      </c:barChart>
      <c:catAx>
        <c:axId val="198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5135"/>
        <c:crosses val="autoZero"/>
        <c:auto val="1"/>
        <c:lblOffset val="100"/>
        <c:noMultiLvlLbl val="0"/>
      </c:catAx>
      <c:valAx>
        <c:axId val="178751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6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658488"/>
        <c:axId val="38599801"/>
      </c:barChart>
      <c:catAx>
        <c:axId val="2665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99801"/>
        <c:crosses val="autoZero"/>
        <c:auto val="1"/>
        <c:lblOffset val="100"/>
        <c:noMultiLvlLbl val="0"/>
      </c:catAx>
      <c:valAx>
        <c:axId val="385998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5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0260022"/>
        <c:axId val="26795879"/>
      </c:barChart>
      <c:catAx>
        <c:axId val="4026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95879"/>
        <c:crosses val="autoZero"/>
        <c:auto val="1"/>
        <c:lblOffset val="100"/>
        <c:noMultiLvlLbl val="0"/>
      </c:catAx>
      <c:valAx>
        <c:axId val="267958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6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853890"/>
        <c:axId val="39576147"/>
      </c:barChart>
      <c:catAx>
        <c:axId val="1185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6147"/>
        <c:crosses val="autoZero"/>
        <c:auto val="1"/>
        <c:lblOffset val="100"/>
        <c:noMultiLvlLbl val="0"/>
      </c:catAx>
      <c:valAx>
        <c:axId val="395761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53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641004"/>
        <c:axId val="51551309"/>
      </c:barChart>
      <c:catAx>
        <c:axId val="2064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51309"/>
        <c:crosses val="autoZero"/>
        <c:auto val="1"/>
        <c:lblOffset val="100"/>
        <c:noMultiLvlLbl val="0"/>
      </c:catAx>
      <c:valAx>
        <c:axId val="51551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1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308598"/>
        <c:axId val="14906471"/>
      </c:barChart>
      <c:catAx>
        <c:axId val="6130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06471"/>
        <c:crosses val="autoZero"/>
        <c:auto val="1"/>
        <c:lblOffset val="100"/>
        <c:noMultiLvlLbl val="0"/>
      </c:catAx>
      <c:valAx>
        <c:axId val="149064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7049376"/>
        <c:axId val="66573473"/>
      </c:barChart>
      <c:catAx>
        <c:axId val="6704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3473"/>
        <c:crosses val="autoZero"/>
        <c:auto val="1"/>
        <c:lblOffset val="100"/>
        <c:noMultiLvlLbl val="0"/>
      </c:catAx>
      <c:valAx>
        <c:axId val="665734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4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290346"/>
        <c:axId val="23742203"/>
      </c:barChart>
      <c:catAx>
        <c:axId val="622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42203"/>
        <c:crosses val="autoZero"/>
        <c:auto val="1"/>
        <c:lblOffset val="100"/>
        <c:noMultiLvlLbl val="0"/>
      </c:catAx>
      <c:valAx>
        <c:axId val="237422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90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353236"/>
        <c:axId val="44070261"/>
      </c:barChart>
      <c:catAx>
        <c:axId val="1235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70261"/>
        <c:crosses val="autoZero"/>
        <c:auto val="1"/>
        <c:lblOffset val="100"/>
        <c:noMultiLvlLbl val="0"/>
      </c:catAx>
      <c:valAx>
        <c:axId val="440702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53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088030"/>
        <c:axId val="12921359"/>
      </c:barChart>
      <c:catAx>
        <c:axId val="6108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21359"/>
        <c:crosses val="autoZero"/>
        <c:auto val="1"/>
        <c:lblOffset val="100"/>
        <c:noMultiLvlLbl val="0"/>
      </c:catAx>
      <c:valAx>
        <c:axId val="12921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8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183368"/>
        <c:axId val="39997129"/>
      </c:barChart>
      <c:catAx>
        <c:axId val="49183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97129"/>
        <c:crosses val="autoZero"/>
        <c:auto val="1"/>
        <c:lblOffset val="100"/>
        <c:noMultiLvlLbl val="0"/>
      </c:catAx>
      <c:valAx>
        <c:axId val="399971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833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429842"/>
        <c:axId val="18541987"/>
      </c:barChart>
      <c:catAx>
        <c:axId val="2442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1987"/>
        <c:crosses val="autoZero"/>
        <c:auto val="1"/>
        <c:lblOffset val="100"/>
        <c:noMultiLvlLbl val="0"/>
      </c:catAx>
      <c:valAx>
        <c:axId val="185419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2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660156"/>
        <c:axId val="25505949"/>
      </c:barChart>
      <c:catAx>
        <c:axId val="3266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05949"/>
        <c:crosses val="autoZero"/>
        <c:auto val="1"/>
        <c:lblOffset val="100"/>
        <c:noMultiLvlLbl val="0"/>
      </c:catAx>
      <c:valAx>
        <c:axId val="255059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6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836320"/>
        <c:axId val="22982561"/>
      </c:barChart>
      <c:catAx>
        <c:axId val="3983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82561"/>
        <c:crosses val="autoZero"/>
        <c:auto val="1"/>
        <c:lblOffset val="100"/>
        <c:noMultiLvlLbl val="0"/>
      </c:catAx>
      <c:valAx>
        <c:axId val="22982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36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8226950"/>
        <c:axId val="52715959"/>
      </c:barChart>
      <c:catAx>
        <c:axId val="2822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15959"/>
        <c:crosses val="autoZero"/>
        <c:auto val="1"/>
        <c:lblOffset val="100"/>
        <c:noMultiLvlLbl val="0"/>
      </c:catAx>
      <c:valAx>
        <c:axId val="52715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81584"/>
        <c:axId val="42134257"/>
      </c:barChart>
      <c:catAx>
        <c:axId val="4681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4257"/>
        <c:crosses val="autoZero"/>
        <c:auto val="1"/>
        <c:lblOffset val="100"/>
        <c:noMultiLvlLbl val="0"/>
      </c:catAx>
      <c:valAx>
        <c:axId val="421342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1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663994"/>
        <c:axId val="57431627"/>
      </c:barChart>
      <c:catAx>
        <c:axId val="43663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1627"/>
        <c:crosses val="autoZero"/>
        <c:auto val="1"/>
        <c:lblOffset val="100"/>
        <c:noMultiLvlLbl val="0"/>
      </c:catAx>
      <c:valAx>
        <c:axId val="574316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63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122596"/>
        <c:axId val="21450181"/>
      </c:barChart>
      <c:catAx>
        <c:axId val="4712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50181"/>
        <c:crosses val="autoZero"/>
        <c:auto val="1"/>
        <c:lblOffset val="100"/>
        <c:noMultiLvlLbl val="0"/>
      </c:catAx>
      <c:valAx>
        <c:axId val="214501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22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833902"/>
        <c:axId val="59743071"/>
      </c:barChart>
      <c:catAx>
        <c:axId val="58833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43071"/>
        <c:crosses val="autoZero"/>
        <c:auto val="1"/>
        <c:lblOffset val="100"/>
        <c:noMultiLvlLbl val="0"/>
      </c:catAx>
      <c:valAx>
        <c:axId val="59743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33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816728"/>
        <c:axId val="7350553"/>
      </c:barChart>
      <c:catAx>
        <c:axId val="81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50553"/>
        <c:crosses val="autoZero"/>
        <c:auto val="1"/>
        <c:lblOffset val="100"/>
        <c:noMultiLvlLbl val="0"/>
      </c:catAx>
      <c:valAx>
        <c:axId val="735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6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154978"/>
        <c:axId val="58523891"/>
      </c:barChart>
      <c:catAx>
        <c:axId val="66154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891"/>
        <c:crosses val="autoZero"/>
        <c:auto val="1"/>
        <c:lblOffset val="100"/>
        <c:noMultiLvlLbl val="0"/>
      </c:catAx>
      <c:valAx>
        <c:axId val="585238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54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952972"/>
        <c:axId val="42814701"/>
      </c:barChart>
      <c:catAx>
        <c:axId val="56952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14701"/>
        <c:crosses val="autoZero"/>
        <c:auto val="1"/>
        <c:lblOffset val="100"/>
        <c:noMultiLvlLbl val="0"/>
      </c:catAx>
      <c:valAx>
        <c:axId val="428147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2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787990"/>
        <c:axId val="45438727"/>
      </c:barChart>
      <c:catAx>
        <c:axId val="497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38727"/>
        <c:crosses val="autoZero"/>
        <c:auto val="1"/>
        <c:lblOffset val="100"/>
        <c:noMultiLvlLbl val="0"/>
      </c:catAx>
      <c:valAx>
        <c:axId val="454387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8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295360"/>
        <c:axId val="56658241"/>
      </c:barChart>
      <c:catAx>
        <c:axId val="6295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8241"/>
        <c:crosses val="autoZero"/>
        <c:auto val="1"/>
        <c:lblOffset val="100"/>
        <c:noMultiLvlLbl val="0"/>
      </c:catAx>
      <c:valAx>
        <c:axId val="56658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5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16458"/>
        <c:axId val="49648123"/>
      </c:barChart>
      <c:catAx>
        <c:axId val="5516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48123"/>
        <c:crosses val="autoZero"/>
        <c:auto val="1"/>
        <c:lblOffset val="100"/>
        <c:noMultiLvlLbl val="0"/>
      </c:catAx>
      <c:valAx>
        <c:axId val="496481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6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162122"/>
        <c:axId val="25914779"/>
      </c:barChart>
      <c:catAx>
        <c:axId val="4016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4779"/>
        <c:crosses val="autoZero"/>
        <c:auto val="1"/>
        <c:lblOffset val="100"/>
        <c:noMultiLvlLbl val="0"/>
      </c:catAx>
      <c:valAx>
        <c:axId val="259147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6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906420"/>
        <c:axId val="18722325"/>
      </c:barChart>
      <c:catAx>
        <c:axId val="3190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22325"/>
        <c:crosses val="autoZero"/>
        <c:auto val="1"/>
        <c:lblOffset val="100"/>
        <c:noMultiLvlLbl val="0"/>
      </c:catAx>
      <c:valAx>
        <c:axId val="18722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283198"/>
        <c:axId val="40113327"/>
      </c:barChart>
      <c:catAx>
        <c:axId val="34283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13327"/>
        <c:crosses val="autoZero"/>
        <c:auto val="1"/>
        <c:lblOffset val="100"/>
        <c:noMultiLvlLbl val="0"/>
      </c:catAx>
      <c:valAx>
        <c:axId val="401133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83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475624"/>
        <c:axId val="27954025"/>
      </c:barChart>
      <c:catAx>
        <c:axId val="2547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4025"/>
        <c:crosses val="autoZero"/>
        <c:auto val="1"/>
        <c:lblOffset val="100"/>
        <c:noMultiLvlLbl val="0"/>
      </c:catAx>
      <c:valAx>
        <c:axId val="279540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7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0259634"/>
        <c:axId val="49683523"/>
      </c:barChart>
      <c:catAx>
        <c:axId val="502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3523"/>
        <c:crosses val="autoZero"/>
        <c:auto val="1"/>
        <c:lblOffset val="100"/>
        <c:noMultiLvlLbl val="0"/>
      </c:catAx>
      <c:valAx>
        <c:axId val="49683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59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498524"/>
        <c:axId val="64942397"/>
      </c:barChart>
      <c:catAx>
        <c:axId val="44498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42397"/>
        <c:crosses val="autoZero"/>
        <c:auto val="1"/>
        <c:lblOffset val="100"/>
        <c:noMultiLvlLbl val="0"/>
      </c:catAx>
      <c:valAx>
        <c:axId val="64942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98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610662"/>
        <c:axId val="25842775"/>
      </c:barChart>
      <c:catAx>
        <c:axId val="4761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42775"/>
        <c:crosses val="autoZero"/>
        <c:auto val="1"/>
        <c:lblOffset val="100"/>
        <c:noMultiLvlLbl val="0"/>
      </c:catAx>
      <c:valAx>
        <c:axId val="258427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10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258384"/>
        <c:axId val="12890001"/>
      </c:barChart>
      <c:catAx>
        <c:axId val="3125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0001"/>
        <c:crosses val="autoZero"/>
        <c:auto val="1"/>
        <c:lblOffset val="100"/>
        <c:noMultiLvlLbl val="0"/>
      </c:catAx>
      <c:valAx>
        <c:axId val="128900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58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901146"/>
        <c:axId val="37457131"/>
      </c:barChart>
      <c:catAx>
        <c:axId val="4890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57131"/>
        <c:crosses val="autoZero"/>
        <c:auto val="1"/>
        <c:lblOffset val="100"/>
        <c:noMultiLvlLbl val="0"/>
      </c:catAx>
      <c:valAx>
        <c:axId val="37457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1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69860"/>
        <c:axId val="14128741"/>
      </c:barChart>
      <c:catAx>
        <c:axId val="156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8741"/>
        <c:crosses val="autoZero"/>
        <c:auto val="1"/>
        <c:lblOffset val="100"/>
        <c:noMultiLvlLbl val="0"/>
      </c:catAx>
      <c:valAx>
        <c:axId val="14128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9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179924"/>
        <c:axId val="62074997"/>
      </c:barChart>
      <c:catAx>
        <c:axId val="4417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74997"/>
        <c:crosses val="autoZero"/>
        <c:auto val="1"/>
        <c:lblOffset val="100"/>
        <c:noMultiLvlLbl val="0"/>
      </c:catAx>
      <c:valAx>
        <c:axId val="620749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79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049806"/>
        <c:axId val="3577343"/>
      </c:barChart>
      <c:catAx>
        <c:axId val="6004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343"/>
        <c:crosses val="autoZero"/>
        <c:auto val="1"/>
        <c:lblOffset val="100"/>
        <c:noMultiLvlLbl val="0"/>
      </c:catAx>
      <c:valAx>
        <c:axId val="3577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49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2196088"/>
        <c:axId val="21329337"/>
      </c:barChart>
      <c:catAx>
        <c:axId val="3219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29337"/>
        <c:crosses val="autoZero"/>
        <c:auto val="1"/>
        <c:lblOffset val="100"/>
        <c:noMultiLvlLbl val="0"/>
      </c:catAx>
      <c:valAx>
        <c:axId val="213293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6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746306"/>
        <c:axId val="49954707"/>
      </c:barChart>
      <c:catAx>
        <c:axId val="57746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4707"/>
        <c:crosses val="autoZero"/>
        <c:auto val="1"/>
        <c:lblOffset val="100"/>
        <c:noMultiLvlLbl val="0"/>
      </c:catAx>
      <c:valAx>
        <c:axId val="49954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46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46939180"/>
        <c:axId val="19799437"/>
      </c:barChart>
      <c:catAx>
        <c:axId val="46939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99437"/>
        <c:crosses val="autoZero"/>
        <c:auto val="1"/>
        <c:lblOffset val="100"/>
        <c:noMultiLvlLbl val="0"/>
      </c:catAx>
      <c:valAx>
        <c:axId val="19799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9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43977206"/>
        <c:axId val="60250535"/>
      </c:barChart>
      <c:catAx>
        <c:axId val="4397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0535"/>
        <c:crosses val="autoZero"/>
        <c:auto val="1"/>
        <c:lblOffset val="100"/>
        <c:noMultiLvlLbl val="0"/>
      </c:catAx>
      <c:valAx>
        <c:axId val="60250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7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383904"/>
        <c:axId val="48455137"/>
      </c:barChart>
      <c:catAx>
        <c:axId val="538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55137"/>
        <c:crosses val="autoZero"/>
        <c:auto val="1"/>
        <c:lblOffset val="100"/>
        <c:noMultiLvlLbl val="0"/>
      </c:catAx>
      <c:valAx>
        <c:axId val="48455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3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3443050"/>
        <c:axId val="32551995"/>
      </c:barChart>
      <c:catAx>
        <c:axId val="334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1995"/>
        <c:crosses val="autoZero"/>
        <c:auto val="1"/>
        <c:lblOffset val="100"/>
        <c:noMultiLvlLbl val="0"/>
      </c:catAx>
      <c:valAx>
        <c:axId val="32551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4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4532500"/>
        <c:axId val="19465909"/>
      </c:barChart>
      <c:catAx>
        <c:axId val="2453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5909"/>
        <c:crosses val="autoZero"/>
        <c:auto val="1"/>
        <c:lblOffset val="100"/>
        <c:noMultiLvlLbl val="0"/>
      </c:catAx>
      <c:valAx>
        <c:axId val="19465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32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975454"/>
        <c:axId val="33234767"/>
      </c:barChart>
      <c:catAx>
        <c:axId val="409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4767"/>
        <c:crosses val="autoZero"/>
        <c:auto val="1"/>
        <c:lblOffset val="100"/>
        <c:noMultiLvlLbl val="0"/>
      </c:catAx>
      <c:valAx>
        <c:axId val="33234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75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677448"/>
        <c:axId val="7661577"/>
      </c:barChart>
      <c:catAx>
        <c:axId val="3067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61577"/>
        <c:crosses val="autoZero"/>
        <c:auto val="1"/>
        <c:lblOffset val="100"/>
        <c:noMultiLvlLbl val="0"/>
      </c:catAx>
      <c:valAx>
        <c:axId val="76615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7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804062"/>
        <c:axId val="62018831"/>
      </c:barChart>
      <c:catAx>
        <c:axId val="2180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18831"/>
        <c:crosses val="autoZero"/>
        <c:auto val="1"/>
        <c:lblOffset val="100"/>
        <c:noMultiLvlLbl val="0"/>
      </c:catAx>
      <c:valAx>
        <c:axId val="620188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0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45330"/>
        <c:axId val="16607971"/>
      </c:barChart>
      <c:catAx>
        <c:axId val="1845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07971"/>
        <c:crosses val="autoZero"/>
        <c:auto val="1"/>
        <c:lblOffset val="100"/>
        <c:noMultiLvlLbl val="0"/>
      </c:catAx>
      <c:valAx>
        <c:axId val="166079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5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254012"/>
        <c:axId val="3068381"/>
      </c:barChart>
      <c:catAx>
        <c:axId val="1525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381"/>
        <c:crosses val="autoZero"/>
        <c:auto val="1"/>
        <c:lblOffset val="100"/>
        <c:noMultiLvlLbl val="0"/>
      </c:catAx>
      <c:valAx>
        <c:axId val="306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54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7615430"/>
        <c:axId val="47212279"/>
      </c:barChart>
      <c:catAx>
        <c:axId val="27615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12279"/>
        <c:crosses val="autoZero"/>
        <c:auto val="1"/>
        <c:lblOffset val="100"/>
        <c:noMultiLvlLbl val="0"/>
      </c:catAx>
      <c:valAx>
        <c:axId val="472122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15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2257328"/>
        <c:axId val="66098225"/>
      </c:barChart>
      <c:catAx>
        <c:axId val="2225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8225"/>
        <c:crosses val="autoZero"/>
        <c:auto val="1"/>
        <c:lblOffset val="100"/>
        <c:noMultiLvlLbl val="0"/>
      </c:catAx>
      <c:valAx>
        <c:axId val="660982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7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013114"/>
        <c:axId val="52355979"/>
      </c:barChart>
      <c:catAx>
        <c:axId val="5801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55979"/>
        <c:crosses val="autoZero"/>
        <c:auto val="1"/>
        <c:lblOffset val="100"/>
        <c:noMultiLvlLbl val="0"/>
      </c:catAx>
      <c:valAx>
        <c:axId val="523559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1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441764"/>
        <c:axId val="12975877"/>
      </c:barChart>
      <c:catAx>
        <c:axId val="1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75877"/>
        <c:crosses val="autoZero"/>
        <c:auto val="1"/>
        <c:lblOffset val="100"/>
        <c:noMultiLvlLbl val="0"/>
      </c:catAx>
      <c:valAx>
        <c:axId val="12975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1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49674030"/>
        <c:axId val="44413087"/>
      </c:barChart>
      <c:catAx>
        <c:axId val="49674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13087"/>
        <c:crosses val="autoZero"/>
        <c:auto val="1"/>
        <c:lblOffset val="100"/>
        <c:noMultiLvlLbl val="0"/>
      </c:catAx>
      <c:valAx>
        <c:axId val="44413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74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64173464"/>
        <c:axId val="40690265"/>
      </c:barChart>
      <c:catAx>
        <c:axId val="6417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0265"/>
        <c:crosses val="autoZero"/>
        <c:auto val="1"/>
        <c:lblOffset val="100"/>
        <c:noMultiLvlLbl val="0"/>
      </c:catAx>
      <c:valAx>
        <c:axId val="40690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30668066"/>
        <c:axId val="7577139"/>
      </c:barChart>
      <c:catAx>
        <c:axId val="30668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77139"/>
        <c:crosses val="autoZero"/>
        <c:auto val="1"/>
        <c:lblOffset val="100"/>
        <c:noMultiLvlLbl val="0"/>
      </c:catAx>
      <c:valAx>
        <c:axId val="75771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680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085388"/>
        <c:axId val="9768493"/>
      </c:barChart>
      <c:catAx>
        <c:axId val="1085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68493"/>
        <c:crosses val="autoZero"/>
        <c:auto val="1"/>
        <c:lblOffset val="100"/>
        <c:noMultiLvlLbl val="0"/>
      </c:catAx>
      <c:valAx>
        <c:axId val="97684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5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298568"/>
        <c:axId val="57469385"/>
      </c:bar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69385"/>
        <c:crosses val="autoZero"/>
        <c:auto val="1"/>
        <c:lblOffset val="100"/>
        <c:noMultiLvlLbl val="0"/>
      </c:catAx>
      <c:valAx>
        <c:axId val="574693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98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0807574"/>
        <c:axId val="53050439"/>
      </c:barChart>
      <c:catAx>
        <c:axId val="20807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0439"/>
        <c:crosses val="autoZero"/>
        <c:auto val="1"/>
        <c:lblOffset val="100"/>
        <c:noMultiLvlLbl val="0"/>
      </c:catAx>
      <c:valAx>
        <c:axId val="530504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07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691904"/>
        <c:axId val="2118273"/>
      </c:barChart>
      <c:catAx>
        <c:axId val="769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8273"/>
        <c:crosses val="autoZero"/>
        <c:auto val="1"/>
        <c:lblOffset val="100"/>
        <c:noMultiLvlLbl val="0"/>
      </c:catAx>
      <c:valAx>
        <c:axId val="2118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91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064458"/>
        <c:axId val="37362395"/>
      </c:barChart>
      <c:catAx>
        <c:axId val="1906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62395"/>
        <c:crosses val="autoZero"/>
        <c:auto val="1"/>
        <c:lblOffset val="100"/>
        <c:noMultiLvlLbl val="0"/>
      </c:catAx>
      <c:valAx>
        <c:axId val="373623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64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717236"/>
        <c:axId val="6455125"/>
      </c:barChart>
      <c:catAx>
        <c:axId val="7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125"/>
        <c:crosses val="autoZero"/>
        <c:auto val="1"/>
        <c:lblOffset val="100"/>
        <c:noMultiLvlLbl val="0"/>
      </c:catAx>
      <c:valAx>
        <c:axId val="6455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7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096126"/>
        <c:axId val="53103087"/>
      </c:barChart>
      <c:catAx>
        <c:axId val="58096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03087"/>
        <c:crosses val="autoZero"/>
        <c:auto val="1"/>
        <c:lblOffset val="100"/>
        <c:noMultiLvlLbl val="0"/>
      </c:catAx>
      <c:valAx>
        <c:axId val="53103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96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165736"/>
        <c:axId val="6382761"/>
      </c:barChart>
      <c:catAx>
        <c:axId val="816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2761"/>
        <c:crosses val="autoZero"/>
        <c:auto val="1"/>
        <c:lblOffset val="100"/>
        <c:noMultiLvlLbl val="0"/>
      </c:catAx>
      <c:valAx>
        <c:axId val="6382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65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444850"/>
        <c:axId val="47241603"/>
      </c:barChart>
      <c:catAx>
        <c:axId val="57444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1603"/>
        <c:crosses val="autoZero"/>
        <c:auto val="1"/>
        <c:lblOffset val="100"/>
        <c:noMultiLvlLbl val="0"/>
      </c:catAx>
      <c:valAx>
        <c:axId val="472416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44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2521244"/>
        <c:axId val="1364605"/>
      </c:barChart>
      <c:catAx>
        <c:axId val="2252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4605"/>
        <c:crosses val="autoZero"/>
        <c:auto val="1"/>
        <c:lblOffset val="100"/>
        <c:noMultiLvlLbl val="0"/>
      </c:catAx>
      <c:valAx>
        <c:axId val="136460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1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281446"/>
        <c:axId val="43424151"/>
      </c:barChart>
      <c:catAx>
        <c:axId val="122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24151"/>
        <c:crosses val="autoZero"/>
        <c:auto val="1"/>
        <c:lblOffset val="100"/>
        <c:noMultiLvlLbl val="0"/>
      </c:catAx>
      <c:valAx>
        <c:axId val="43424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81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273040"/>
        <c:axId val="27695313"/>
      </c:barChart>
      <c:catAx>
        <c:axId val="5527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95313"/>
        <c:crosses val="autoZero"/>
        <c:auto val="1"/>
        <c:lblOffset val="100"/>
        <c:noMultiLvlLbl val="0"/>
      </c:catAx>
      <c:valAx>
        <c:axId val="27695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73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5995646"/>
        <c:axId val="11307631"/>
      </c:lineChart>
      <c:catAx>
        <c:axId val="45995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7631"/>
        <c:crosses val="autoZero"/>
        <c:auto val="1"/>
        <c:lblOffset val="100"/>
        <c:noMultiLvlLbl val="0"/>
      </c:catAx>
      <c:valAx>
        <c:axId val="11307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5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7462418"/>
        <c:axId val="24508579"/>
      </c:bar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08579"/>
        <c:crosses val="autoZero"/>
        <c:auto val="1"/>
        <c:lblOffset val="100"/>
        <c:noMultiLvlLbl val="0"/>
      </c:catAx>
      <c:valAx>
        <c:axId val="24508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62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7931226"/>
        <c:axId val="28727851"/>
      </c:barChart>
      <c:catAx>
        <c:axId val="47931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27851"/>
        <c:crosses val="autoZero"/>
        <c:auto val="1"/>
        <c:lblOffset val="100"/>
        <c:noMultiLvlLbl val="0"/>
      </c:catAx>
      <c:valAx>
        <c:axId val="28727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3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7224068"/>
        <c:axId val="45254565"/>
      </c:barChart>
      <c:catAx>
        <c:axId val="5722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54565"/>
        <c:crosses val="autoZero"/>
        <c:auto val="1"/>
        <c:lblOffset val="100"/>
        <c:noMultiLvlLbl val="0"/>
      </c:catAx>
      <c:valAx>
        <c:axId val="45254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24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637902"/>
        <c:axId val="41741119"/>
      </c:barChart>
      <c:catAx>
        <c:axId val="463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41119"/>
        <c:crosses val="autoZero"/>
        <c:auto val="1"/>
        <c:lblOffset val="100"/>
        <c:noMultiLvlLbl val="0"/>
      </c:catAx>
      <c:valAx>
        <c:axId val="417411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7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125752"/>
        <c:axId val="25587449"/>
      </c:barChart>
      <c:catAx>
        <c:axId val="40125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449"/>
        <c:crosses val="autoZero"/>
        <c:auto val="1"/>
        <c:lblOffset val="100"/>
        <c:noMultiLvlLbl val="0"/>
      </c:catAx>
      <c:valAx>
        <c:axId val="25587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25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960450"/>
        <c:axId val="59317459"/>
      </c:barChart>
      <c:catAx>
        <c:axId val="28960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17459"/>
        <c:crosses val="autoZero"/>
        <c:auto val="1"/>
        <c:lblOffset val="100"/>
        <c:noMultiLvlLbl val="0"/>
      </c:catAx>
      <c:valAx>
        <c:axId val="5931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60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095084"/>
        <c:axId val="39984845"/>
      </c:barChart>
      <c:catAx>
        <c:axId val="64095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84845"/>
        <c:crosses val="autoZero"/>
        <c:auto val="1"/>
        <c:lblOffset val="100"/>
        <c:noMultiLvlLbl val="0"/>
      </c:catAx>
      <c:valAx>
        <c:axId val="399848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5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319286"/>
        <c:axId val="17546983"/>
      </c:barChart>
      <c:catAx>
        <c:axId val="24319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46983"/>
        <c:crosses val="autoZero"/>
        <c:auto val="1"/>
        <c:lblOffset val="100"/>
        <c:noMultiLvlLbl val="0"/>
      </c:catAx>
      <c:valAx>
        <c:axId val="175469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19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705120"/>
        <c:axId val="12019489"/>
      </c:barChart>
      <c:catAx>
        <c:axId val="2370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19489"/>
        <c:crosses val="autoZero"/>
        <c:auto val="1"/>
        <c:lblOffset val="100"/>
        <c:noMultiLvlLbl val="0"/>
      </c:catAx>
      <c:valAx>
        <c:axId val="12019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0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066538"/>
        <c:axId val="34054523"/>
      </c:barChart>
      <c:catAx>
        <c:axId val="410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54523"/>
        <c:crosses val="autoZero"/>
        <c:auto val="1"/>
        <c:lblOffset val="100"/>
        <c:noMultiLvlLbl val="0"/>
      </c:catAx>
      <c:valAx>
        <c:axId val="34054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66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055252"/>
        <c:axId val="6952949"/>
      </c:barChart>
      <c:catAx>
        <c:axId val="3805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52949"/>
        <c:crosses val="autoZero"/>
        <c:auto val="1"/>
        <c:lblOffset val="100"/>
        <c:noMultiLvlLbl val="0"/>
      </c:catAx>
      <c:valAx>
        <c:axId val="6952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5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250620"/>
        <c:axId val="39037853"/>
      </c:bar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7853"/>
        <c:crosses val="autoZero"/>
        <c:auto val="1"/>
        <c:lblOffset val="100"/>
        <c:noMultiLvlLbl val="0"/>
      </c:catAx>
      <c:valAx>
        <c:axId val="390378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5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576542"/>
        <c:axId val="26317967"/>
      </c:barChart>
      <c:catAx>
        <c:axId val="6257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17967"/>
        <c:crosses val="autoZero"/>
        <c:auto val="1"/>
        <c:lblOffset val="100"/>
        <c:noMultiLvlLbl val="0"/>
      </c:catAx>
      <c:valAx>
        <c:axId val="263179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76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535112"/>
        <c:axId val="51380553"/>
      </c:barChart>
      <c:catAx>
        <c:axId val="355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80553"/>
        <c:crosses val="autoZero"/>
        <c:auto val="1"/>
        <c:lblOffset val="100"/>
        <c:noMultiLvlLbl val="0"/>
      </c:catAx>
      <c:valAx>
        <c:axId val="513805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35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771794"/>
        <c:axId val="1075235"/>
      </c:barChart>
      <c:catAx>
        <c:axId val="59771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235"/>
        <c:crosses val="autoZero"/>
        <c:auto val="1"/>
        <c:lblOffset val="100"/>
        <c:noMultiLvlLbl val="0"/>
      </c:catAx>
      <c:valAx>
        <c:axId val="1075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7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677116"/>
        <c:axId val="19985181"/>
      </c:barChart>
      <c:catAx>
        <c:axId val="96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181"/>
        <c:crosses val="autoZero"/>
        <c:auto val="1"/>
        <c:lblOffset val="100"/>
        <c:noMultiLvlLbl val="0"/>
      </c:catAx>
      <c:valAx>
        <c:axId val="19985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77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648902"/>
        <c:axId val="8186935"/>
      </c:barChart>
      <c:catAx>
        <c:axId val="4564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86935"/>
        <c:crosses val="autoZero"/>
        <c:auto val="1"/>
        <c:lblOffset val="100"/>
        <c:noMultiLvlLbl val="0"/>
      </c:catAx>
      <c:valAx>
        <c:axId val="81869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48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573552"/>
        <c:axId val="59161969"/>
      </c:barChart>
      <c:catAx>
        <c:axId val="657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161969"/>
        <c:crosses val="autoZero"/>
        <c:auto val="1"/>
        <c:lblOffset val="100"/>
        <c:noMultiLvlLbl val="0"/>
      </c:catAx>
      <c:valAx>
        <c:axId val="591619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695674"/>
        <c:axId val="27390155"/>
      </c:barChart>
      <c:catAx>
        <c:axId val="62695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90155"/>
        <c:crosses val="autoZero"/>
        <c:auto val="1"/>
        <c:lblOffset val="100"/>
        <c:noMultiLvlLbl val="0"/>
      </c:catAx>
      <c:valAx>
        <c:axId val="273901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695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184804"/>
        <c:axId val="4010053"/>
      </c:barChart>
      <c:catAx>
        <c:axId val="451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0053"/>
        <c:crosses val="autoZero"/>
        <c:auto val="1"/>
        <c:lblOffset val="100"/>
        <c:noMultiLvlLbl val="0"/>
      </c:catAx>
      <c:valAx>
        <c:axId val="4010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84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090478"/>
        <c:axId val="56378847"/>
      </c:barChart>
      <c:catAx>
        <c:axId val="3609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78847"/>
        <c:crosses val="autoZero"/>
        <c:auto val="1"/>
        <c:lblOffset val="100"/>
        <c:noMultiLvlLbl val="0"/>
      </c:catAx>
      <c:valAx>
        <c:axId val="56378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90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647576"/>
        <c:axId val="3283865"/>
      </c:barChart>
      <c:catAx>
        <c:axId val="37647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865"/>
        <c:crosses val="autoZero"/>
        <c:auto val="1"/>
        <c:lblOffset val="100"/>
        <c:noMultiLvlLbl val="0"/>
      </c:catAx>
      <c:valAx>
        <c:axId val="3283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47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796358"/>
        <c:axId val="7949495"/>
      </c:barChart>
      <c:catAx>
        <c:axId val="15796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49495"/>
        <c:crosses val="autoZero"/>
        <c:auto val="1"/>
        <c:lblOffset val="100"/>
        <c:noMultiLvlLbl val="0"/>
      </c:catAx>
      <c:valAx>
        <c:axId val="7949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96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554786"/>
        <c:axId val="64666483"/>
      </c:barChart>
      <c:catAx>
        <c:axId val="29554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66483"/>
        <c:crosses val="autoZero"/>
        <c:auto val="1"/>
        <c:lblOffset val="100"/>
        <c:noMultiLvlLbl val="0"/>
      </c:catAx>
      <c:valAx>
        <c:axId val="646664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4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127436"/>
        <c:axId val="3493741"/>
      </c:barChart>
      <c:catAx>
        <c:axId val="4512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3741"/>
        <c:crosses val="autoZero"/>
        <c:auto val="1"/>
        <c:lblOffset val="100"/>
        <c:noMultiLvlLbl val="0"/>
      </c:catAx>
      <c:valAx>
        <c:axId val="3493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2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443670"/>
        <c:axId val="14557575"/>
      </c:bar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12897"/>
        <c:crosses val="autoZero"/>
        <c:auto val="1"/>
        <c:lblOffset val="100"/>
        <c:noMultiLvlLbl val="0"/>
      </c:catAx>
      <c:valAx>
        <c:axId val="383128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9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6923"/>
        <c:crosses val="autoZero"/>
        <c:auto val="1"/>
        <c:lblOffset val="100"/>
        <c:noMultiLvlLbl val="0"/>
      </c:catAx>
      <c:valAx>
        <c:axId val="16336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7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814580"/>
        <c:axId val="48222357"/>
      </c:bar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22357"/>
        <c:crosses val="autoZero"/>
        <c:auto val="1"/>
        <c:lblOffset val="100"/>
        <c:noMultiLvlLbl val="0"/>
      </c:catAx>
      <c:valAx>
        <c:axId val="482223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14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348030"/>
        <c:axId val="13696815"/>
      </c:barChart>
      <c:catAx>
        <c:axId val="31348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96815"/>
        <c:crosses val="autoZero"/>
        <c:auto val="1"/>
        <c:lblOffset val="100"/>
        <c:noMultiLvlLbl val="0"/>
      </c:catAx>
      <c:valAx>
        <c:axId val="13696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4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56162472"/>
        <c:axId val="35700201"/>
      </c:barChart>
      <c:catAx>
        <c:axId val="5616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0201"/>
        <c:crosses val="autoZero"/>
        <c:auto val="1"/>
        <c:lblOffset val="100"/>
        <c:noMultiLvlLbl val="0"/>
      </c:catAx>
      <c:valAx>
        <c:axId val="35700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6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2866354"/>
        <c:axId val="6035139"/>
      </c:barChart>
      <c:catAx>
        <c:axId val="5286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5139"/>
        <c:crosses val="autoZero"/>
        <c:auto val="1"/>
        <c:lblOffset val="100"/>
        <c:noMultiLvlLbl val="0"/>
      </c:catAx>
      <c:valAx>
        <c:axId val="6035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6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54316252"/>
        <c:axId val="19084221"/>
      </c:bar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84221"/>
        <c:crosses val="autoZero"/>
        <c:auto val="1"/>
        <c:lblOffset val="100"/>
        <c:noMultiLvlLbl val="0"/>
      </c:catAx>
      <c:valAx>
        <c:axId val="19084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16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36592"/>
        <c:axId val="39929329"/>
      </c:barChart>
      <c:catAx>
        <c:axId val="443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29329"/>
        <c:crosses val="autoZero"/>
        <c:auto val="1"/>
        <c:lblOffset val="100"/>
        <c:noMultiLvlLbl val="0"/>
      </c:catAx>
      <c:valAx>
        <c:axId val="399293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6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7540262"/>
        <c:axId val="2318039"/>
      </c:barChart>
      <c:catAx>
        <c:axId val="3754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8039"/>
        <c:crosses val="autoZero"/>
        <c:auto val="1"/>
        <c:lblOffset val="100"/>
        <c:noMultiLvlLbl val="0"/>
      </c:catAx>
      <c:valAx>
        <c:axId val="2318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40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862352"/>
        <c:axId val="53543441"/>
      </c:bar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43441"/>
        <c:crosses val="autoZero"/>
        <c:auto val="1"/>
        <c:lblOffset val="100"/>
        <c:noMultiLvlLbl val="0"/>
      </c:catAx>
      <c:valAx>
        <c:axId val="53543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62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128922"/>
        <c:axId val="42051435"/>
      </c:barChart>
      <c:catAx>
        <c:axId val="1212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1435"/>
        <c:crosses val="autoZero"/>
        <c:auto val="1"/>
        <c:lblOffset val="100"/>
        <c:noMultiLvlLbl val="0"/>
      </c:catAx>
      <c:valAx>
        <c:axId val="420514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28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2918596"/>
        <c:axId val="50723045"/>
      </c:barChart>
      <c:catAx>
        <c:axId val="4291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3045"/>
        <c:crosses val="autoZero"/>
        <c:auto val="1"/>
        <c:lblOffset val="100"/>
        <c:noMultiLvlLbl val="0"/>
      </c:catAx>
      <c:valAx>
        <c:axId val="507230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18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3854222"/>
        <c:axId val="14925951"/>
      </c:barChart>
      <c:catAx>
        <c:axId val="5385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25951"/>
        <c:crosses val="autoZero"/>
        <c:auto val="1"/>
        <c:lblOffset val="100"/>
        <c:noMultiLvlLbl val="0"/>
      </c:catAx>
      <c:valAx>
        <c:axId val="149259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54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5832"/>
        <c:axId val="1042489"/>
      </c:barChart>
      <c:catAx>
        <c:axId val="11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2489"/>
        <c:crosses val="autoZero"/>
        <c:auto val="1"/>
        <c:lblOffset val="100"/>
        <c:noMultiLvlLbl val="0"/>
      </c:catAx>
      <c:valAx>
        <c:axId val="10424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9382402"/>
        <c:axId val="17332755"/>
      </c:barChart>
      <c:catAx>
        <c:axId val="93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32755"/>
        <c:crosses val="autoZero"/>
        <c:auto val="1"/>
        <c:lblOffset val="100"/>
        <c:noMultiLvlLbl val="0"/>
      </c:catAx>
      <c:valAx>
        <c:axId val="173327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82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777068"/>
        <c:axId val="61775885"/>
      </c:barChart>
      <c:catAx>
        <c:axId val="2177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5885"/>
        <c:crosses val="autoZero"/>
        <c:auto val="1"/>
        <c:lblOffset val="100"/>
        <c:noMultiLvlLbl val="0"/>
      </c:catAx>
      <c:valAx>
        <c:axId val="617758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112054"/>
        <c:axId val="37790759"/>
      </c:barChart>
      <c:catAx>
        <c:axId val="1911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90759"/>
        <c:crosses val="autoZero"/>
        <c:auto val="1"/>
        <c:lblOffset val="100"/>
        <c:noMultiLvlLbl val="0"/>
      </c:catAx>
      <c:valAx>
        <c:axId val="377907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1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572512"/>
        <c:axId val="41152609"/>
      </c:barChart>
      <c:catAx>
        <c:axId val="457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52609"/>
        <c:crosses val="autoZero"/>
        <c:auto val="1"/>
        <c:lblOffset val="100"/>
        <c:noMultiLvlLbl val="0"/>
      </c:catAx>
      <c:valAx>
        <c:axId val="41152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2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819642"/>
        <c:axId val="13050187"/>
      </c:barChart>
      <c:catAx>
        <c:axId val="23819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50187"/>
        <c:crosses val="autoZero"/>
        <c:auto val="1"/>
        <c:lblOffset val="100"/>
        <c:noMultiLvlLbl val="0"/>
      </c:catAx>
      <c:valAx>
        <c:axId val="13050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19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34829162"/>
        <c:axId val="45027003"/>
      </c:barChart>
      <c:catAx>
        <c:axId val="3482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27003"/>
        <c:crosses val="autoZero"/>
        <c:auto val="1"/>
        <c:lblOffset val="100"/>
        <c:noMultiLvlLbl val="0"/>
      </c:catAx>
      <c:valAx>
        <c:axId val="45027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2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589844"/>
        <c:axId val="23308597"/>
      </c:barChart>
      <c:catAx>
        <c:axId val="258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8597"/>
        <c:crosses val="autoZero"/>
        <c:auto val="1"/>
        <c:lblOffset val="100"/>
        <c:noMultiLvlLbl val="0"/>
      </c:catAx>
      <c:valAx>
        <c:axId val="2330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8450782"/>
        <c:axId val="8948175"/>
      </c:barChart>
      <c:catAx>
        <c:axId val="8450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48175"/>
        <c:crosses val="autoZero"/>
        <c:auto val="1"/>
        <c:lblOffset val="100"/>
        <c:noMultiLvlLbl val="0"/>
      </c:catAx>
      <c:valAx>
        <c:axId val="89481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50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3424712"/>
        <c:axId val="53713545"/>
      </c:barChart>
      <c:catAx>
        <c:axId val="13424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13545"/>
        <c:crosses val="autoZero"/>
        <c:auto val="1"/>
        <c:lblOffset val="100"/>
        <c:noMultiLvlLbl val="0"/>
      </c:catAx>
      <c:valAx>
        <c:axId val="53713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24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13659858"/>
        <c:axId val="55829859"/>
      </c:barChart>
      <c:catAx>
        <c:axId val="13659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29859"/>
        <c:crosses val="autoZero"/>
        <c:auto val="1"/>
        <c:lblOffset val="100"/>
        <c:noMultiLvlLbl val="0"/>
      </c:catAx>
      <c:valAx>
        <c:axId val="558298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59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342820"/>
        <c:axId val="50432197"/>
      </c:barChart>
      <c:catAx>
        <c:axId val="5034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32197"/>
        <c:crosses val="autoZero"/>
        <c:auto val="1"/>
        <c:lblOffset val="100"/>
        <c:noMultiLvlLbl val="0"/>
      </c:catAx>
      <c:valAx>
        <c:axId val="50432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42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236590"/>
        <c:axId val="58476127"/>
      </c:barChart>
      <c:catAx>
        <c:axId val="51236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6127"/>
        <c:crosses val="autoZero"/>
        <c:auto val="1"/>
        <c:lblOffset val="100"/>
        <c:noMultiLvlLbl val="0"/>
      </c:catAx>
      <c:valAx>
        <c:axId val="58476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6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523096"/>
        <c:axId val="38945817"/>
      </c:barChart>
      <c:catAx>
        <c:axId val="5652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45817"/>
        <c:crosses val="autoZero"/>
        <c:auto val="1"/>
        <c:lblOffset val="100"/>
        <c:noMultiLvlLbl val="0"/>
      </c:catAx>
      <c:valAx>
        <c:axId val="389458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23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968034"/>
        <c:axId val="494579"/>
      </c:barChart>
      <c:catAx>
        <c:axId val="1496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79"/>
        <c:crosses val="autoZero"/>
        <c:auto val="1"/>
        <c:lblOffset val="100"/>
        <c:noMultiLvlLbl val="0"/>
      </c:catAx>
      <c:valAx>
        <c:axId val="4945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6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51212"/>
        <c:axId val="40060909"/>
      </c:barChart>
      <c:catAx>
        <c:axId val="4451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60909"/>
        <c:crosses val="autoZero"/>
        <c:auto val="1"/>
        <c:lblOffset val="100"/>
        <c:noMultiLvlLbl val="0"/>
      </c:catAx>
      <c:valAx>
        <c:axId val="40060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1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34659816"/>
        <c:axId val="43502889"/>
      </c:lineChart>
      <c:dateAx>
        <c:axId val="3465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02889"/>
        <c:crosses val="autoZero"/>
        <c:auto val="0"/>
        <c:noMultiLvlLbl val="0"/>
      </c:dateAx>
      <c:valAx>
        <c:axId val="43502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59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003862"/>
        <c:axId val="23708167"/>
      </c:barChart>
      <c:catAx>
        <c:axId val="25003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08167"/>
        <c:crosses val="autoZero"/>
        <c:auto val="1"/>
        <c:lblOffset val="100"/>
        <c:noMultiLvlLbl val="0"/>
      </c:catAx>
      <c:valAx>
        <c:axId val="23708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03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046912"/>
        <c:axId val="41313345"/>
      </c:barChart>
      <c:catAx>
        <c:axId val="1204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13345"/>
        <c:crosses val="autoZero"/>
        <c:auto val="1"/>
        <c:lblOffset val="100"/>
        <c:noMultiLvlLbl val="0"/>
      </c:catAx>
      <c:valAx>
        <c:axId val="413133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46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275786"/>
        <c:axId val="58046619"/>
      </c:barChart>
      <c:catAx>
        <c:axId val="36275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46619"/>
        <c:crosses val="autoZero"/>
        <c:auto val="1"/>
        <c:lblOffset val="100"/>
        <c:noMultiLvlLbl val="0"/>
      </c:catAx>
      <c:valAx>
        <c:axId val="580466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5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657524"/>
        <c:axId val="4155669"/>
      </c:barChart>
      <c:catAx>
        <c:axId val="5265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5669"/>
        <c:crosses val="autoZero"/>
        <c:auto val="1"/>
        <c:lblOffset val="100"/>
        <c:noMultiLvlLbl val="0"/>
      </c:catAx>
      <c:valAx>
        <c:axId val="41556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57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401022"/>
        <c:axId val="1064879"/>
      </c:barChart>
      <c:catAx>
        <c:axId val="37401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4879"/>
        <c:crosses val="autoZero"/>
        <c:auto val="1"/>
        <c:lblOffset val="100"/>
        <c:noMultiLvlLbl val="0"/>
      </c:catAx>
      <c:valAx>
        <c:axId val="1064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01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583912"/>
        <c:axId val="19146345"/>
      </c:barChart>
      <c:catAx>
        <c:axId val="9583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6345"/>
        <c:crosses val="autoZero"/>
        <c:auto val="1"/>
        <c:lblOffset val="100"/>
        <c:noMultiLvlLbl val="0"/>
      </c:catAx>
      <c:valAx>
        <c:axId val="19146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83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099378"/>
        <c:axId val="7350083"/>
      </c:barChart>
      <c:catAx>
        <c:axId val="3809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50083"/>
        <c:crosses val="autoZero"/>
        <c:auto val="1"/>
        <c:lblOffset val="100"/>
        <c:noMultiLvlLbl val="0"/>
      </c:catAx>
      <c:valAx>
        <c:axId val="73500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99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150748"/>
        <c:axId val="58485821"/>
      </c:barChart>
      <c:catAx>
        <c:axId val="6615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5821"/>
        <c:crosses val="autoZero"/>
        <c:auto val="1"/>
        <c:lblOffset val="100"/>
        <c:noMultiLvlLbl val="0"/>
      </c:catAx>
      <c:valAx>
        <c:axId val="584858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50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6610342"/>
        <c:axId val="39731031"/>
      </c:barChart>
      <c:catAx>
        <c:axId val="5661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1031"/>
        <c:crosses val="autoZero"/>
        <c:auto val="1"/>
        <c:lblOffset val="100"/>
        <c:noMultiLvlLbl val="0"/>
      </c:catAx>
      <c:valAx>
        <c:axId val="397310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0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034960"/>
        <c:axId val="64096913"/>
      </c:barChart>
      <c:catAx>
        <c:axId val="22034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96913"/>
        <c:crosses val="autoZero"/>
        <c:auto val="1"/>
        <c:lblOffset val="100"/>
        <c:noMultiLvlLbl val="0"/>
      </c:catAx>
      <c:valAx>
        <c:axId val="64096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4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55981682"/>
        <c:axId val="34073091"/>
      </c:barChart>
      <c:catAx>
        <c:axId val="5598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73091"/>
        <c:crosses val="autoZero"/>
        <c:auto val="1"/>
        <c:lblOffset val="100"/>
        <c:noMultiLvlLbl val="0"/>
      </c:catAx>
      <c:valAx>
        <c:axId val="34073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1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001306"/>
        <c:axId val="24467435"/>
      </c:barChart>
      <c:catAx>
        <c:axId val="40001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67435"/>
        <c:crosses val="autoZero"/>
        <c:auto val="1"/>
        <c:lblOffset val="100"/>
        <c:noMultiLvlLbl val="0"/>
      </c:catAx>
      <c:valAx>
        <c:axId val="24467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1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880324"/>
        <c:axId val="35705189"/>
      </c:barChart>
      <c:catAx>
        <c:axId val="1888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5189"/>
        <c:crosses val="autoZero"/>
        <c:auto val="1"/>
        <c:lblOffset val="100"/>
        <c:noMultiLvlLbl val="0"/>
      </c:catAx>
      <c:valAx>
        <c:axId val="35705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80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911246"/>
        <c:axId val="6439167"/>
      </c:barChart>
      <c:catAx>
        <c:axId val="52911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9167"/>
        <c:crosses val="autoZero"/>
        <c:auto val="1"/>
        <c:lblOffset val="100"/>
        <c:noMultiLvlLbl val="0"/>
      </c:catAx>
      <c:valAx>
        <c:axId val="64391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1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952504"/>
        <c:axId val="51810489"/>
      </c:barChart>
      <c:catAx>
        <c:axId val="5795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10489"/>
        <c:crosses val="autoZero"/>
        <c:auto val="1"/>
        <c:lblOffset val="100"/>
        <c:noMultiLvlLbl val="0"/>
      </c:catAx>
      <c:valAx>
        <c:axId val="51810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52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641218"/>
        <c:axId val="35900051"/>
      </c:barChart>
      <c:catAx>
        <c:axId val="6364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00051"/>
        <c:crosses val="autoZero"/>
        <c:auto val="1"/>
        <c:lblOffset val="100"/>
        <c:noMultiLvlLbl val="0"/>
      </c:catAx>
      <c:valAx>
        <c:axId val="35900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41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665004"/>
        <c:axId val="22222989"/>
      </c:barChart>
      <c:catAx>
        <c:axId val="54665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22989"/>
        <c:crosses val="autoZero"/>
        <c:auto val="1"/>
        <c:lblOffset val="100"/>
        <c:noMultiLvlLbl val="0"/>
      </c:catAx>
      <c:valAx>
        <c:axId val="22222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65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789174"/>
        <c:axId val="55231655"/>
      </c:barChart>
      <c:catAx>
        <c:axId val="6578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1655"/>
        <c:crosses val="autoZero"/>
        <c:auto val="1"/>
        <c:lblOffset val="100"/>
        <c:noMultiLvlLbl val="0"/>
      </c:catAx>
      <c:valAx>
        <c:axId val="552316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8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322848"/>
        <c:axId val="44579041"/>
      </c:barChart>
      <c:catAx>
        <c:axId val="2732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9041"/>
        <c:crosses val="autoZero"/>
        <c:auto val="1"/>
        <c:lblOffset val="100"/>
        <c:noMultiLvlLbl val="0"/>
      </c:catAx>
      <c:valAx>
        <c:axId val="445790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2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667050"/>
        <c:axId val="54132539"/>
      </c:barChart>
      <c:catAx>
        <c:axId val="6566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32539"/>
        <c:crosses val="autoZero"/>
        <c:auto val="1"/>
        <c:lblOffset val="100"/>
        <c:noMultiLvlLbl val="0"/>
      </c:catAx>
      <c:valAx>
        <c:axId val="541325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67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430804"/>
        <c:axId val="22659509"/>
      </c:barChart>
      <c:catAx>
        <c:axId val="1743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59509"/>
        <c:crosses val="autoZero"/>
        <c:auto val="1"/>
        <c:lblOffset val="100"/>
        <c:noMultiLvlLbl val="0"/>
      </c:catAx>
      <c:valAx>
        <c:axId val="22659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3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8222364"/>
        <c:axId val="8456957"/>
      </c:barChart>
      <c:catAx>
        <c:axId val="38222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56957"/>
        <c:crosses val="autoZero"/>
        <c:auto val="1"/>
        <c:lblOffset val="100"/>
        <c:noMultiLvlLbl val="0"/>
      </c:catAx>
      <c:valAx>
        <c:axId val="84569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22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08990"/>
        <c:axId val="23480911"/>
      </c:barChart>
      <c:catAx>
        <c:axId val="260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80911"/>
        <c:crosses val="autoZero"/>
        <c:auto val="1"/>
        <c:lblOffset val="100"/>
        <c:noMultiLvlLbl val="0"/>
      </c:catAx>
      <c:valAx>
        <c:axId val="23480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001608"/>
        <c:axId val="22905609"/>
      </c:barChart>
      <c:catAx>
        <c:axId val="1000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05609"/>
        <c:crosses val="autoZero"/>
        <c:auto val="1"/>
        <c:lblOffset val="100"/>
        <c:noMultiLvlLbl val="0"/>
      </c:catAx>
      <c:valAx>
        <c:axId val="22905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01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23890"/>
        <c:axId val="43415011"/>
      </c:barChart>
      <c:catAx>
        <c:axId val="482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15011"/>
        <c:crosses val="autoZero"/>
        <c:auto val="1"/>
        <c:lblOffset val="100"/>
        <c:noMultiLvlLbl val="0"/>
      </c:catAx>
      <c:valAx>
        <c:axId val="434150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3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190780"/>
        <c:axId val="26954973"/>
      </c:barChart>
      <c:catAx>
        <c:axId val="55190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4973"/>
        <c:crosses val="autoZero"/>
        <c:auto val="1"/>
        <c:lblOffset val="100"/>
        <c:noMultiLvlLbl val="0"/>
      </c:catAx>
      <c:valAx>
        <c:axId val="26954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90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268166"/>
        <c:axId val="35869175"/>
      </c:barChart>
      <c:catAx>
        <c:axId val="4126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9175"/>
        <c:crosses val="autoZero"/>
        <c:auto val="1"/>
        <c:lblOffset val="100"/>
        <c:noMultiLvlLbl val="0"/>
      </c:catAx>
      <c:valAx>
        <c:axId val="3586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68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387120"/>
        <c:axId val="19722033"/>
      </c:barChart>
      <c:catAx>
        <c:axId val="5438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22033"/>
        <c:crosses val="autoZero"/>
        <c:auto val="1"/>
        <c:lblOffset val="100"/>
        <c:noMultiLvlLbl val="0"/>
      </c:catAx>
      <c:valAx>
        <c:axId val="197220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7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80570"/>
        <c:axId val="53980811"/>
      </c:bar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0811"/>
        <c:crosses val="autoZero"/>
        <c:auto val="1"/>
        <c:lblOffset val="100"/>
        <c:noMultiLvlLbl val="0"/>
      </c:catAx>
      <c:valAx>
        <c:axId val="539808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65252"/>
        <c:axId val="10369541"/>
      </c:barChart>
      <c:catAx>
        <c:axId val="1606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69541"/>
        <c:crosses val="autoZero"/>
        <c:auto val="1"/>
        <c:lblOffset val="100"/>
        <c:noMultiLvlLbl val="0"/>
      </c:catAx>
      <c:valAx>
        <c:axId val="10369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5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217006"/>
        <c:axId val="34626463"/>
      </c:barChart>
      <c:catAx>
        <c:axId val="26217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26463"/>
        <c:crosses val="autoZero"/>
        <c:auto val="1"/>
        <c:lblOffset val="100"/>
        <c:noMultiLvlLbl val="0"/>
      </c:catAx>
      <c:valAx>
        <c:axId val="34626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17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02712"/>
        <c:axId val="53280089"/>
      </c:barChart>
      <c:catAx>
        <c:axId val="43202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0089"/>
        <c:crosses val="autoZero"/>
        <c:auto val="1"/>
        <c:lblOffset val="100"/>
        <c:noMultiLvlLbl val="0"/>
      </c:catAx>
      <c:valAx>
        <c:axId val="53280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02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9003750"/>
        <c:axId val="13924887"/>
      </c:barChart>
      <c:catAx>
        <c:axId val="900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4887"/>
        <c:crosses val="autoZero"/>
        <c:auto val="1"/>
        <c:lblOffset val="100"/>
        <c:noMultiLvlLbl val="0"/>
      </c:catAx>
      <c:valAx>
        <c:axId val="139248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0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758754"/>
        <c:axId val="20719923"/>
      </c:barChart>
      <c:catAx>
        <c:axId val="9758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19923"/>
        <c:crosses val="autoZero"/>
        <c:auto val="1"/>
        <c:lblOffset val="100"/>
        <c:noMultiLvlLbl val="0"/>
      </c:catAx>
      <c:valAx>
        <c:axId val="207199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58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261580"/>
        <c:axId val="592173"/>
      </c:barChart>
      <c:catAx>
        <c:axId val="52261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173"/>
        <c:crosses val="autoZero"/>
        <c:auto val="1"/>
        <c:lblOffset val="100"/>
        <c:noMultiLvlLbl val="0"/>
      </c:catAx>
      <c:valAx>
        <c:axId val="5921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61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29558"/>
        <c:axId val="47966023"/>
      </c:barChart>
      <c:catAx>
        <c:axId val="53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66023"/>
        <c:crosses val="autoZero"/>
        <c:auto val="1"/>
        <c:lblOffset val="100"/>
        <c:noMultiLvlLbl val="0"/>
      </c:catAx>
      <c:valAx>
        <c:axId val="47966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041024"/>
        <c:axId val="60042625"/>
      </c:barChart>
      <c:catAx>
        <c:axId val="2904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42625"/>
        <c:crosses val="autoZero"/>
        <c:auto val="1"/>
        <c:lblOffset val="100"/>
        <c:noMultiLvlLbl val="0"/>
      </c:catAx>
      <c:valAx>
        <c:axId val="60042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41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512714"/>
        <c:axId val="31614427"/>
      </c:barChart>
      <c:catAx>
        <c:axId val="3512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14427"/>
        <c:crosses val="autoZero"/>
        <c:auto val="1"/>
        <c:lblOffset val="100"/>
        <c:noMultiLvlLbl val="0"/>
      </c:catAx>
      <c:valAx>
        <c:axId val="316144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2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094388"/>
        <c:axId val="10631765"/>
      </c:barChart>
      <c:catAx>
        <c:axId val="16094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1765"/>
        <c:crosses val="autoZero"/>
        <c:auto val="1"/>
        <c:lblOffset val="100"/>
        <c:noMultiLvlLbl val="0"/>
      </c:catAx>
      <c:valAx>
        <c:axId val="106317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9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577022"/>
        <c:axId val="55866607"/>
      </c:barChart>
      <c:catAx>
        <c:axId val="2857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66607"/>
        <c:crosses val="autoZero"/>
        <c:auto val="1"/>
        <c:lblOffset val="100"/>
        <c:noMultiLvlLbl val="0"/>
      </c:catAx>
      <c:valAx>
        <c:axId val="558666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77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3037416"/>
        <c:axId val="28901289"/>
      </c:barChart>
      <c:catAx>
        <c:axId val="33037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1289"/>
        <c:crosses val="autoZero"/>
        <c:auto val="1"/>
        <c:lblOffset val="100"/>
        <c:noMultiLvlLbl val="0"/>
      </c:catAx>
      <c:valAx>
        <c:axId val="289012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7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8785010"/>
        <c:axId val="59303043"/>
      </c:barChart>
      <c:catAx>
        <c:axId val="58785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03043"/>
        <c:crosses val="autoZero"/>
        <c:auto val="1"/>
        <c:lblOffset val="100"/>
        <c:noMultiLvlLbl val="0"/>
      </c:catAx>
      <c:valAx>
        <c:axId val="59303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85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965340"/>
        <c:axId val="38817149"/>
      </c:barChart>
      <c:catAx>
        <c:axId val="6396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7149"/>
        <c:crosses val="autoZero"/>
        <c:auto val="1"/>
        <c:lblOffset val="100"/>
        <c:noMultiLvlLbl val="0"/>
      </c:catAx>
      <c:valAx>
        <c:axId val="38817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65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8215120"/>
        <c:axId val="54174033"/>
      </c:barChart>
      <c:catAx>
        <c:axId val="58215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74033"/>
        <c:crosses val="autoZero"/>
        <c:auto val="1"/>
        <c:lblOffset val="100"/>
        <c:noMultiLvlLbl val="0"/>
      </c:catAx>
      <c:valAx>
        <c:axId val="541740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15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3810022"/>
        <c:axId val="57181335"/>
      </c:barChart>
      <c:catAx>
        <c:axId val="138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81335"/>
        <c:crosses val="autoZero"/>
        <c:auto val="1"/>
        <c:lblOffset val="100"/>
        <c:noMultiLvlLbl val="0"/>
      </c:catAx>
      <c:valAx>
        <c:axId val="571813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10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869968"/>
        <c:axId val="1176529"/>
      </c:barChart>
      <c:catAx>
        <c:axId val="448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6529"/>
        <c:crosses val="autoZero"/>
        <c:auto val="1"/>
        <c:lblOffset val="100"/>
        <c:noMultiLvlLbl val="0"/>
      </c:catAx>
      <c:valAx>
        <c:axId val="11765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69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588762"/>
        <c:axId val="28189995"/>
      </c:barChart>
      <c:catAx>
        <c:axId val="105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89995"/>
        <c:crosses val="autoZero"/>
        <c:auto val="1"/>
        <c:lblOffset val="100"/>
        <c:noMultiLvlLbl val="0"/>
      </c:catAx>
      <c:valAx>
        <c:axId val="281899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383364"/>
        <c:axId val="1688229"/>
      </c:barChart>
      <c:catAx>
        <c:axId val="5238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229"/>
        <c:crosses val="autoZero"/>
        <c:auto val="1"/>
        <c:lblOffset val="100"/>
        <c:noMultiLvlLbl val="0"/>
      </c:catAx>
      <c:valAx>
        <c:axId val="1688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83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5194062"/>
        <c:axId val="2528831"/>
      </c:barChart>
      <c:catAx>
        <c:axId val="15194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8831"/>
        <c:crosses val="autoZero"/>
        <c:auto val="1"/>
        <c:lblOffset val="100"/>
        <c:noMultiLvlLbl val="0"/>
      </c:catAx>
      <c:valAx>
        <c:axId val="2528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2759480"/>
        <c:axId val="3508729"/>
      </c:barChart>
      <c:catAx>
        <c:axId val="22759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729"/>
        <c:crosses val="autoZero"/>
        <c:auto val="1"/>
        <c:lblOffset val="100"/>
        <c:noMultiLvlLbl val="0"/>
      </c:catAx>
      <c:valAx>
        <c:axId val="35087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59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1578562"/>
        <c:axId val="15771603"/>
      </c:barChart>
      <c:catAx>
        <c:axId val="31578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71603"/>
        <c:crosses val="autoZero"/>
        <c:auto val="1"/>
        <c:lblOffset val="100"/>
        <c:noMultiLvlLbl val="0"/>
      </c:catAx>
      <c:valAx>
        <c:axId val="157716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78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7726700"/>
        <c:axId val="2431437"/>
      </c:barChart>
      <c:catAx>
        <c:axId val="772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1437"/>
        <c:crosses val="autoZero"/>
        <c:auto val="1"/>
        <c:lblOffset val="100"/>
        <c:noMultiLvlLbl val="0"/>
      </c:catAx>
      <c:valAx>
        <c:axId val="24314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2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1882934"/>
        <c:axId val="62728679"/>
      </c:areaChart>
      <c:catAx>
        <c:axId val="218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28679"/>
        <c:crosses val="autoZero"/>
        <c:auto val="1"/>
        <c:lblOffset val="100"/>
        <c:noMultiLvlLbl val="0"/>
      </c:catAx>
      <c:valAx>
        <c:axId val="627286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29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27687200"/>
        <c:axId val="47858209"/>
      </c:areaChart>
      <c:catAx>
        <c:axId val="2768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58209"/>
        <c:crosses val="autoZero"/>
        <c:auto val="1"/>
        <c:lblOffset val="100"/>
        <c:noMultiLvlLbl val="0"/>
      </c:catAx>
      <c:valAx>
        <c:axId val="47858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872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17804250"/>
        <c:axId val="26020523"/>
      </c:barChart>
      <c:catAx>
        <c:axId val="1780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20523"/>
        <c:crosses val="autoZero"/>
        <c:auto val="1"/>
        <c:lblOffset val="100"/>
        <c:noMultiLvlLbl val="0"/>
      </c:catAx>
      <c:valAx>
        <c:axId val="260205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04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28070698"/>
        <c:axId val="51309691"/>
      </c:areaChart>
      <c:catAx>
        <c:axId val="2807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9691"/>
        <c:crosses val="autoZero"/>
        <c:auto val="1"/>
        <c:lblOffset val="100"/>
        <c:noMultiLvlLbl val="0"/>
      </c:catAx>
      <c:valAx>
        <c:axId val="51309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706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59134036"/>
        <c:axId val="62444277"/>
      </c:areaChart>
      <c:catAx>
        <c:axId val="5913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4277"/>
        <c:crosses val="autoZero"/>
        <c:auto val="1"/>
        <c:lblOffset val="100"/>
        <c:noMultiLvlLbl val="0"/>
      </c:catAx>
      <c:valAx>
        <c:axId val="62444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340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5127582"/>
        <c:axId val="24821647"/>
      </c:areaChart>
      <c:catAx>
        <c:axId val="25127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1647"/>
        <c:crosses val="autoZero"/>
        <c:auto val="1"/>
        <c:lblOffset val="100"/>
        <c:noMultiLvlLbl val="0"/>
      </c:catAx>
      <c:valAx>
        <c:axId val="24821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275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068232"/>
        <c:axId val="64396361"/>
      </c:barChart>
      <c:catAx>
        <c:axId val="22068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96361"/>
        <c:crosses val="autoZero"/>
        <c:auto val="1"/>
        <c:lblOffset val="100"/>
        <c:noMultiLvlLbl val="0"/>
      </c:catAx>
      <c:valAx>
        <c:axId val="64396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8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696338"/>
        <c:axId val="48722723"/>
      </c:barChart>
      <c:catAx>
        <c:axId val="4269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22723"/>
        <c:crosses val="autoZero"/>
        <c:auto val="1"/>
        <c:lblOffset val="100"/>
        <c:noMultiLvlLbl val="0"/>
      </c:catAx>
      <c:valAx>
        <c:axId val="487227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96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851324"/>
        <c:axId val="54226461"/>
      </c:barChart>
      <c:catAx>
        <c:axId val="35851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26461"/>
        <c:crosses val="autoZero"/>
        <c:auto val="1"/>
        <c:lblOffset val="100"/>
        <c:noMultiLvlLbl val="0"/>
      </c:catAx>
      <c:valAx>
        <c:axId val="542264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51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276102"/>
        <c:axId val="30267191"/>
      </c:barChart>
      <c:catAx>
        <c:axId val="1827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7191"/>
        <c:crosses val="autoZero"/>
        <c:auto val="1"/>
        <c:lblOffset val="100"/>
        <c:noMultiLvlLbl val="0"/>
      </c:catAx>
      <c:valAx>
        <c:axId val="302671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76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69264"/>
        <c:axId val="35723377"/>
      </c:barChart>
      <c:catAx>
        <c:axId val="396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23377"/>
        <c:crosses val="autoZero"/>
        <c:auto val="1"/>
        <c:lblOffset val="100"/>
        <c:noMultiLvlLbl val="0"/>
      </c:catAx>
      <c:valAx>
        <c:axId val="35723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074938"/>
        <c:axId val="7912395"/>
      </c:barChart>
      <c:catAx>
        <c:axId val="5307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12395"/>
        <c:crosses val="autoZero"/>
        <c:auto val="1"/>
        <c:lblOffset val="100"/>
        <c:noMultiLvlLbl val="0"/>
      </c:catAx>
      <c:valAx>
        <c:axId val="79123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74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102692"/>
        <c:axId val="36924229"/>
      </c:barChart>
      <c:catAx>
        <c:axId val="4102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24229"/>
        <c:crosses val="autoZero"/>
        <c:auto val="1"/>
        <c:lblOffset val="100"/>
        <c:noMultiLvlLbl val="0"/>
      </c:catAx>
      <c:valAx>
        <c:axId val="369242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2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2858116"/>
        <c:axId val="27287589"/>
      </c:barChart>
      <c:catAx>
        <c:axId val="3285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87589"/>
        <c:crosses val="autoZero"/>
        <c:auto val="1"/>
        <c:lblOffset val="100"/>
        <c:noMultiLvlLbl val="0"/>
      </c:catAx>
      <c:valAx>
        <c:axId val="272875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5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882606"/>
        <c:axId val="38072543"/>
      </c:barChart>
      <c:catAx>
        <c:axId val="63882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72543"/>
        <c:crosses val="autoZero"/>
        <c:auto val="1"/>
        <c:lblOffset val="100"/>
        <c:noMultiLvlLbl val="0"/>
      </c:catAx>
      <c:valAx>
        <c:axId val="38072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82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108568"/>
        <c:axId val="63977113"/>
      </c:barChart>
      <c:catAx>
        <c:axId val="71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7113"/>
        <c:crosses val="autoZero"/>
        <c:auto val="1"/>
        <c:lblOffset val="100"/>
        <c:noMultiLvlLbl val="0"/>
      </c:catAx>
      <c:valAx>
        <c:axId val="639771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08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923106"/>
        <c:axId val="14763635"/>
      </c:barChart>
      <c:catAx>
        <c:axId val="38923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763635"/>
        <c:crosses val="autoZero"/>
        <c:auto val="1"/>
        <c:lblOffset val="100"/>
        <c:noMultiLvlLbl val="0"/>
      </c:catAx>
      <c:valAx>
        <c:axId val="14763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23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763852"/>
        <c:axId val="55003757"/>
      </c:barChart>
      <c:catAx>
        <c:axId val="6576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03757"/>
        <c:crosses val="autoZero"/>
        <c:auto val="1"/>
        <c:lblOffset val="100"/>
        <c:noMultiLvlLbl val="0"/>
      </c:catAx>
      <c:valAx>
        <c:axId val="550037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63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5271766"/>
        <c:axId val="26119303"/>
      </c:barChart>
      <c:catAx>
        <c:axId val="2527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19303"/>
        <c:crosses val="autoZero"/>
        <c:auto val="1"/>
        <c:lblOffset val="100"/>
        <c:noMultiLvlLbl val="0"/>
      </c:catAx>
      <c:valAx>
        <c:axId val="26119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7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3747136"/>
        <c:axId val="35288769"/>
      </c:barChart>
      <c:catAx>
        <c:axId val="3374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88769"/>
        <c:crosses val="autoZero"/>
        <c:auto val="1"/>
        <c:lblOffset val="100"/>
        <c:noMultiLvlLbl val="0"/>
      </c:catAx>
      <c:valAx>
        <c:axId val="352887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71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163466"/>
        <c:axId val="39818011"/>
      </c:barChart>
      <c:catAx>
        <c:axId val="49163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18011"/>
        <c:crosses val="autoZero"/>
        <c:auto val="1"/>
        <c:lblOffset val="100"/>
        <c:noMultiLvlLbl val="0"/>
      </c:catAx>
      <c:valAx>
        <c:axId val="39818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63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817780"/>
        <c:axId val="4033429"/>
      </c:barChart>
      <c:catAx>
        <c:axId val="2281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3429"/>
        <c:crosses val="autoZero"/>
        <c:auto val="1"/>
        <c:lblOffset val="100"/>
        <c:noMultiLvlLbl val="0"/>
      </c:catAx>
      <c:valAx>
        <c:axId val="40334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1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300862"/>
        <c:axId val="58272303"/>
      </c:bar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72303"/>
        <c:crosses val="autoZero"/>
        <c:auto val="1"/>
        <c:lblOffset val="100"/>
        <c:noMultiLvlLbl val="0"/>
      </c:catAx>
      <c:valAx>
        <c:axId val="58272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300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688680"/>
        <c:axId val="22436073"/>
      </c:bar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36073"/>
        <c:crosses val="autoZero"/>
        <c:auto val="1"/>
        <c:lblOffset val="100"/>
        <c:noMultiLvlLbl val="0"/>
      </c:catAx>
      <c:valAx>
        <c:axId val="224360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88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2304</v>
      </c>
      <c r="D24" s="135">
        <v>13285</v>
      </c>
      <c r="E24" s="58">
        <v>2370</v>
      </c>
      <c r="F24" s="135">
        <v>13319</v>
      </c>
      <c r="G24" s="57">
        <v>2</v>
      </c>
      <c r="H24" s="270">
        <v>4</v>
      </c>
    </row>
    <row r="25" spans="1:8" ht="15" customHeight="1">
      <c r="A25" s="138" t="s">
        <v>124</v>
      </c>
      <c r="B25" s="139"/>
      <c r="C25" s="118">
        <v>2201</v>
      </c>
      <c r="D25" s="136">
        <v>16340</v>
      </c>
      <c r="E25" s="118">
        <v>2202</v>
      </c>
      <c r="F25" s="136">
        <v>16408</v>
      </c>
      <c r="G25" s="57">
        <v>0</v>
      </c>
      <c r="H25" s="300">
        <v>0</v>
      </c>
    </row>
    <row r="26" spans="1:8" ht="15" customHeight="1">
      <c r="A26" s="138" t="s">
        <v>125</v>
      </c>
      <c r="B26" s="139"/>
      <c r="C26" s="72">
        <v>2603</v>
      </c>
      <c r="D26" s="137">
        <v>11407</v>
      </c>
      <c r="E26" s="72">
        <v>2938</v>
      </c>
      <c r="F26" s="137">
        <v>11302</v>
      </c>
      <c r="G26" s="57">
        <v>21</v>
      </c>
      <c r="H26" s="270">
        <v>94</v>
      </c>
    </row>
    <row r="27" spans="1:8" ht="15" customHeight="1">
      <c r="A27" s="140" t="s">
        <v>27</v>
      </c>
      <c r="B27" s="141"/>
      <c r="C27" s="54">
        <f>SUM(C24:C26)</f>
        <v>7108</v>
      </c>
      <c r="D27" s="61">
        <f>D24+D25+D26</f>
        <v>41032</v>
      </c>
      <c r="E27" s="60">
        <f>SUM(E24:E26)</f>
        <v>7510</v>
      </c>
      <c r="F27" s="55">
        <f>SUM(F24:F26)</f>
        <v>41029</v>
      </c>
      <c r="G27" s="54">
        <f>G24+G25+G26</f>
        <v>23</v>
      </c>
      <c r="H27" s="61">
        <f>H24+H25+H26</f>
        <v>98</v>
      </c>
    </row>
    <row r="28" spans="1:8" ht="15" customHeight="1">
      <c r="A28" s="138" t="s">
        <v>126</v>
      </c>
      <c r="B28" s="139"/>
      <c r="C28" s="301">
        <v>0</v>
      </c>
      <c r="D28" s="302">
        <v>0</v>
      </c>
      <c r="E28" s="303">
        <v>0</v>
      </c>
      <c r="F28" s="303">
        <v>0</v>
      </c>
      <c r="G28" s="303">
        <v>0</v>
      </c>
      <c r="H28" s="304">
        <v>0</v>
      </c>
    </row>
    <row r="29" spans="1:8" ht="15" customHeight="1">
      <c r="A29" s="138" t="s">
        <v>108</v>
      </c>
      <c r="B29" s="139"/>
      <c r="C29" s="305">
        <v>0</v>
      </c>
      <c r="D29" s="306">
        <v>0</v>
      </c>
      <c r="E29" s="307">
        <v>0</v>
      </c>
      <c r="F29" s="307">
        <v>0</v>
      </c>
      <c r="G29" s="307">
        <v>0</v>
      </c>
      <c r="H29" s="308">
        <v>0</v>
      </c>
    </row>
    <row r="30" spans="1:8" ht="15" customHeight="1">
      <c r="A30" s="140" t="s">
        <v>29</v>
      </c>
      <c r="B30" s="141"/>
      <c r="C30" s="309">
        <v>0</v>
      </c>
      <c r="D30" s="310">
        <v>0</v>
      </c>
      <c r="E30" s="311">
        <v>0</v>
      </c>
      <c r="F30" s="312">
        <v>0</v>
      </c>
      <c r="G30" s="309">
        <v>0</v>
      </c>
      <c r="H30" s="310">
        <v>0</v>
      </c>
    </row>
    <row r="31" spans="1:8" ht="15" customHeight="1" thickBot="1">
      <c r="A31" s="50" t="s">
        <v>28</v>
      </c>
      <c r="B31" s="51"/>
      <c r="C31" s="52">
        <f>C27+C28+C29+C30</f>
        <v>7108</v>
      </c>
      <c r="D31" s="130">
        <f>D27+D28+D29+D30</f>
        <v>41032</v>
      </c>
      <c r="E31" s="271">
        <f>E27</f>
        <v>7510</v>
      </c>
      <c r="F31" s="271">
        <f>F27</f>
        <v>41029</v>
      </c>
      <c r="G31" s="272">
        <f>G27+G28+G29+G30</f>
        <v>23</v>
      </c>
      <c r="H31" s="273">
        <f>H27+H28+H29+H30</f>
        <v>98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P79" sqref="P79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292" t="s">
        <v>4</v>
      </c>
      <c r="C5" s="293"/>
      <c r="D5" s="293"/>
      <c r="E5" s="294"/>
      <c r="F5" s="292" t="s">
        <v>2</v>
      </c>
      <c r="G5" s="295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3000</v>
      </c>
      <c r="C7" s="35">
        <f>B7/F12</f>
        <v>0.07311366738155586</v>
      </c>
      <c r="D7" s="62">
        <f>D32+D56+D80</f>
        <v>2908</v>
      </c>
      <c r="E7" s="36">
        <f>D7/F12</f>
        <v>0.07087151491518814</v>
      </c>
      <c r="F7" s="37">
        <f aca="true" t="shared" si="0" ref="F7:G11">B7+D7</f>
        <v>5908</v>
      </c>
      <c r="G7" s="38">
        <f t="shared" si="0"/>
        <v>0.143985182296744</v>
      </c>
    </row>
    <row r="8" spans="1:7" ht="12.75">
      <c r="A8" s="29" t="s">
        <v>10</v>
      </c>
      <c r="B8" s="63">
        <f>B33+B57+B81</f>
        <v>5806</v>
      </c>
      <c r="C8" s="39">
        <f>B8/F12</f>
        <v>0.1414993176057711</v>
      </c>
      <c r="D8" s="63">
        <f>D33+D57+D81</f>
        <v>5714</v>
      </c>
      <c r="E8" s="40">
        <f>D8/F12</f>
        <v>0.1392571651394034</v>
      </c>
      <c r="F8" s="41">
        <f t="shared" si="0"/>
        <v>11520</v>
      </c>
      <c r="G8" s="42">
        <f t="shared" si="0"/>
        <v>0.2807564827451745</v>
      </c>
    </row>
    <row r="9" spans="1:7" ht="12.75">
      <c r="A9" s="30" t="s">
        <v>11</v>
      </c>
      <c r="B9" s="63">
        <f>B34+B58+B82</f>
        <v>3418</v>
      </c>
      <c r="C9" s="39">
        <f>B9/F12</f>
        <v>0.08330083837005264</v>
      </c>
      <c r="D9" s="63">
        <f>D34+D58+D82</f>
        <v>3148</v>
      </c>
      <c r="E9" s="40">
        <f>D9/F12</f>
        <v>0.07672060830571262</v>
      </c>
      <c r="F9" s="41">
        <f t="shared" si="0"/>
        <v>6566</v>
      </c>
      <c r="G9" s="42">
        <f t="shared" si="0"/>
        <v>0.16002144667576526</v>
      </c>
    </row>
    <row r="10" spans="1:7" ht="12.75">
      <c r="A10" s="31" t="s">
        <v>12</v>
      </c>
      <c r="B10" s="63">
        <f>B35+B59+B83</f>
        <v>6937</v>
      </c>
      <c r="C10" s="39">
        <f>B10/F12</f>
        <v>0.16906317020861766</v>
      </c>
      <c r="D10" s="63">
        <f>D35+D59+D83</f>
        <v>9122</v>
      </c>
      <c r="E10" s="40">
        <f>D10/F12</f>
        <v>0.22231429128485083</v>
      </c>
      <c r="F10" s="41">
        <f t="shared" si="0"/>
        <v>16059</v>
      </c>
      <c r="G10" s="42">
        <f t="shared" si="0"/>
        <v>0.3913774614934685</v>
      </c>
    </row>
    <row r="11" spans="1:7" ht="13.5" thickBot="1">
      <c r="A11" s="32" t="s">
        <v>13</v>
      </c>
      <c r="B11" s="64">
        <f>B36+B60+B84</f>
        <v>445</v>
      </c>
      <c r="C11" s="43">
        <f>B11/F12</f>
        <v>0.010845193994930787</v>
      </c>
      <c r="D11" s="64">
        <f>D36+D60+D84</f>
        <v>534</v>
      </c>
      <c r="E11" s="44">
        <f>D11/F12</f>
        <v>0.013014232793916943</v>
      </c>
      <c r="F11" s="45">
        <f t="shared" si="0"/>
        <v>979</v>
      </c>
      <c r="G11" s="46">
        <f t="shared" si="0"/>
        <v>0.02385942678884773</v>
      </c>
    </row>
    <row r="12" spans="1:7" ht="13.5" thickBot="1">
      <c r="A12" s="34" t="s">
        <v>26</v>
      </c>
      <c r="B12" s="47">
        <f>B7+B8+B9+B10+B11</f>
        <v>19606</v>
      </c>
      <c r="C12" s="48">
        <f>SUM(C7:C11)</f>
        <v>0.47782218756092804</v>
      </c>
      <c r="D12" s="47">
        <f>D7+D8+D9+D10+D11</f>
        <v>21426</v>
      </c>
      <c r="E12" s="48">
        <f>SUM(E7:E11)</f>
        <v>0.5221778124390719</v>
      </c>
      <c r="F12" s="47">
        <f>SUM(F7:F11)</f>
        <v>41032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292" t="s">
        <v>4</v>
      </c>
      <c r="C30" s="293"/>
      <c r="D30" s="293"/>
      <c r="E30" s="294"/>
      <c r="F30" s="292" t="s">
        <v>2</v>
      </c>
      <c r="G30" s="295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820</v>
      </c>
      <c r="C32" s="35">
        <f>B32/F37</f>
        <v>0.061723748588633796</v>
      </c>
      <c r="D32" s="147">
        <v>794</v>
      </c>
      <c r="E32" s="36">
        <f>D32/F37</f>
        <v>0.05976665412118931</v>
      </c>
      <c r="F32" s="37">
        <f aca="true" t="shared" si="1" ref="F32:G37">B32+D32</f>
        <v>1614</v>
      </c>
      <c r="G32" s="38">
        <f t="shared" si="1"/>
        <v>0.12149040270982311</v>
      </c>
      <c r="H32" s="143"/>
      <c r="I32" s="143"/>
    </row>
    <row r="33" spans="1:9" ht="12.75">
      <c r="A33" s="284" t="s">
        <v>10</v>
      </c>
      <c r="B33" s="148">
        <v>1912</v>
      </c>
      <c r="C33" s="285">
        <f>B33/F37</f>
        <v>0.14392171622130223</v>
      </c>
      <c r="D33" s="148">
        <v>1961</v>
      </c>
      <c r="E33" s="40">
        <f>D33/F37</f>
        <v>0.14761008656379376</v>
      </c>
      <c r="F33" s="41">
        <f t="shared" si="1"/>
        <v>3873</v>
      </c>
      <c r="G33" s="42">
        <f t="shared" si="1"/>
        <v>0.291531802785096</v>
      </c>
      <c r="H33" s="143"/>
      <c r="I33" s="143"/>
    </row>
    <row r="34" spans="1:9" ht="12.75">
      <c r="A34" s="30" t="s">
        <v>11</v>
      </c>
      <c r="B34" s="148">
        <v>1262</v>
      </c>
      <c r="C34" s="39">
        <f>B34/F37</f>
        <v>0.09499435453519006</v>
      </c>
      <c r="D34" s="148">
        <v>1155</v>
      </c>
      <c r="E34" s="40">
        <f>D34/F37</f>
        <v>0.08694015807301468</v>
      </c>
      <c r="F34" s="41">
        <f t="shared" si="1"/>
        <v>2417</v>
      </c>
      <c r="G34" s="42">
        <f t="shared" si="1"/>
        <v>0.18193451260820476</v>
      </c>
      <c r="H34" s="143"/>
      <c r="I34" s="143"/>
    </row>
    <row r="35" spans="1:9" ht="12.75">
      <c r="A35" s="286" t="s">
        <v>12</v>
      </c>
      <c r="B35" s="148">
        <v>2093</v>
      </c>
      <c r="C35" s="285">
        <f>B35/F37</f>
        <v>0.15754610462928115</v>
      </c>
      <c r="D35" s="148">
        <v>3000</v>
      </c>
      <c r="E35" s="40">
        <f>D35/F37</f>
        <v>0.22581859239744073</v>
      </c>
      <c r="F35" s="41">
        <f t="shared" si="1"/>
        <v>5093</v>
      </c>
      <c r="G35" s="42">
        <f t="shared" si="1"/>
        <v>0.3833646970267219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0.007677832141512984</v>
      </c>
      <c r="D36" s="149">
        <v>186</v>
      </c>
      <c r="E36" s="44">
        <f>D36/F37</f>
        <v>0.014000752728641324</v>
      </c>
      <c r="F36" s="45">
        <f t="shared" si="1"/>
        <v>288</v>
      </c>
      <c r="G36" s="46">
        <f t="shared" si="1"/>
        <v>0.02167858487015431</v>
      </c>
      <c r="H36" s="143"/>
      <c r="I36" s="143"/>
    </row>
    <row r="37" spans="1:7" ht="13.5" thickBot="1">
      <c r="A37" s="34" t="s">
        <v>128</v>
      </c>
      <c r="B37" s="47">
        <f>SUM(B32:B36)</f>
        <v>6189</v>
      </c>
      <c r="C37" s="48">
        <f>B37/F37</f>
        <v>0.46586375611592024</v>
      </c>
      <c r="D37" s="47">
        <f>SUM(D32:D36)</f>
        <v>7096</v>
      </c>
      <c r="E37" s="48">
        <f>D37/F37</f>
        <v>0.5341362438840798</v>
      </c>
      <c r="F37" s="47">
        <f t="shared" si="1"/>
        <v>13285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292" t="s">
        <v>4</v>
      </c>
      <c r="C54" s="293"/>
      <c r="D54" s="293"/>
      <c r="E54" s="294"/>
      <c r="F54" s="292" t="s">
        <v>2</v>
      </c>
      <c r="G54" s="295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1218</v>
      </c>
      <c r="C56" s="36">
        <f>B56/F61</f>
        <v>0.07454100367197063</v>
      </c>
      <c r="D56" s="288">
        <v>1205</v>
      </c>
      <c r="E56" s="36">
        <f>D56/F61</f>
        <v>0.07374541003671971</v>
      </c>
      <c r="F56" s="37">
        <f>B56+D56</f>
        <v>2423</v>
      </c>
      <c r="G56" s="38">
        <f>F56/F61</f>
        <v>0.14828641370869033</v>
      </c>
      <c r="H56" s="16"/>
    </row>
    <row r="57" spans="1:8" ht="12.75">
      <c r="A57" s="29" t="s">
        <v>10</v>
      </c>
      <c r="B57" s="289">
        <v>2280</v>
      </c>
      <c r="C57" s="40">
        <f>B57/F61</f>
        <v>0.13953488372093023</v>
      </c>
      <c r="D57" s="289">
        <v>2271</v>
      </c>
      <c r="E57" s="40">
        <f>D57/F61</f>
        <v>0.13898408812729499</v>
      </c>
      <c r="F57" s="41">
        <f>B57+D57</f>
        <v>4551</v>
      </c>
      <c r="G57" s="42">
        <f>F57/F61</f>
        <v>0.2785189718482252</v>
      </c>
      <c r="H57" s="16"/>
    </row>
    <row r="58" spans="1:7" ht="12.75">
      <c r="A58" s="30" t="s">
        <v>11</v>
      </c>
      <c r="B58" s="289">
        <v>1152</v>
      </c>
      <c r="C58" s="40">
        <f>B58/F61</f>
        <v>0.07050183598531212</v>
      </c>
      <c r="D58" s="289">
        <v>1102</v>
      </c>
      <c r="E58" s="40">
        <f>D58/F61</f>
        <v>0.06744186046511629</v>
      </c>
      <c r="F58" s="41">
        <f>B58+D58</f>
        <v>2254</v>
      </c>
      <c r="G58" s="42">
        <f>F58/F61</f>
        <v>0.1379436964504284</v>
      </c>
    </row>
    <row r="59" spans="1:8" ht="12.75">
      <c r="A59" s="31" t="s">
        <v>12</v>
      </c>
      <c r="B59" s="289">
        <v>3114</v>
      </c>
      <c r="C59" s="40">
        <v>34.42</v>
      </c>
      <c r="D59" s="289">
        <v>3519</v>
      </c>
      <c r="E59" s="40">
        <f>D59/F61</f>
        <v>0.2153610771113831</v>
      </c>
      <c r="F59" s="41">
        <f>B59+D59</f>
        <v>6633</v>
      </c>
      <c r="G59" s="42">
        <f>F59/F61</f>
        <v>0.4059363525091799</v>
      </c>
      <c r="H59" s="16"/>
    </row>
    <row r="60" spans="1:7" ht="13.5" thickBot="1">
      <c r="A60" s="32" t="s">
        <v>13</v>
      </c>
      <c r="B60" s="290">
        <v>270</v>
      </c>
      <c r="C60" s="44">
        <f>B60/F61</f>
        <v>0.016523867809057527</v>
      </c>
      <c r="D60" s="290">
        <v>209</v>
      </c>
      <c r="E60" s="44">
        <f>D60/F61</f>
        <v>0.012790697674418604</v>
      </c>
      <c r="F60" s="45">
        <f>B60+D60</f>
        <v>479</v>
      </c>
      <c r="G60" s="46">
        <f>F60/F61</f>
        <v>0.02931456548347613</v>
      </c>
    </row>
    <row r="61" spans="1:7" ht="13.5" thickBot="1">
      <c r="A61" s="34" t="s">
        <v>131</v>
      </c>
      <c r="B61" s="47">
        <f aca="true" t="shared" si="2" ref="B61:G61">SUM(B56:B60)</f>
        <v>8034</v>
      </c>
      <c r="C61" s="48">
        <f t="shared" si="2"/>
        <v>34.72110159118727</v>
      </c>
      <c r="D61" s="47">
        <f t="shared" si="2"/>
        <v>8306</v>
      </c>
      <c r="E61" s="48">
        <f t="shared" si="2"/>
        <v>0.5083231334149327</v>
      </c>
      <c r="F61" s="47">
        <f t="shared" si="2"/>
        <v>16340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292" t="s">
        <v>4</v>
      </c>
      <c r="C78" s="293"/>
      <c r="D78" s="293"/>
      <c r="E78" s="294"/>
      <c r="F78" s="292" t="s">
        <v>2</v>
      </c>
      <c r="G78" s="295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962</v>
      </c>
      <c r="C80" s="35">
        <f>B80/F85</f>
        <v>0.0843341807661962</v>
      </c>
      <c r="D80" s="144">
        <v>909</v>
      </c>
      <c r="E80" s="36">
        <f>D80/F85</f>
        <v>0.07968791093188393</v>
      </c>
      <c r="F80" s="37">
        <f>B80+D80</f>
        <v>1871</v>
      </c>
      <c r="G80" s="38">
        <f>F80/F85</f>
        <v>0.16402209169808013</v>
      </c>
      <c r="H80" s="16"/>
    </row>
    <row r="81" spans="1:8" ht="12.75">
      <c r="A81" s="29" t="s">
        <v>10</v>
      </c>
      <c r="B81" s="145">
        <v>1614</v>
      </c>
      <c r="C81" s="39">
        <f>B81/F85</f>
        <v>0.14149206627509425</v>
      </c>
      <c r="D81" s="145">
        <v>1482</v>
      </c>
      <c r="E81" s="40">
        <f>D81/F85</f>
        <v>0.12992022442359955</v>
      </c>
      <c r="F81" s="41">
        <f>B81+D81</f>
        <v>3096</v>
      </c>
      <c r="G81" s="42">
        <f>F81/F85</f>
        <v>0.27141229069869377</v>
      </c>
      <c r="H81" s="16"/>
    </row>
    <row r="82" spans="1:7" ht="12.75">
      <c r="A82" s="30" t="s">
        <v>11</v>
      </c>
      <c r="B82" s="145">
        <v>1004</v>
      </c>
      <c r="C82" s="39">
        <f>B82/F85</f>
        <v>0.08801613044621724</v>
      </c>
      <c r="D82" s="145">
        <v>891</v>
      </c>
      <c r="E82" s="40">
        <f>D82/F85</f>
        <v>0.0781099324975892</v>
      </c>
      <c r="F82" s="41">
        <f>B82+D82</f>
        <v>1895</v>
      </c>
      <c r="G82" s="42">
        <f>F82/F85</f>
        <v>0.16612606294380644</v>
      </c>
    </row>
    <row r="83" spans="1:8" ht="12.75">
      <c r="A83" s="31" t="s">
        <v>12</v>
      </c>
      <c r="B83" s="145">
        <v>1730</v>
      </c>
      <c r="C83" s="39">
        <f>B83/F85</f>
        <v>0.15166126062943808</v>
      </c>
      <c r="D83" s="145">
        <v>2603</v>
      </c>
      <c r="E83" s="40">
        <f>D83/F85</f>
        <v>0.22819321469273254</v>
      </c>
      <c r="F83" s="41">
        <f>B83+D83</f>
        <v>4333</v>
      </c>
      <c r="G83" s="42">
        <f>F83/F85</f>
        <v>0.3798544753221706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0.006399579205750855</v>
      </c>
      <c r="D84" s="146">
        <v>139</v>
      </c>
      <c r="E84" s="44">
        <f>D84/F85</f>
        <v>0.012185500131498203</v>
      </c>
      <c r="F84" s="45">
        <f>B84+D84</f>
        <v>212</v>
      </c>
      <c r="G84" s="46">
        <f>F84/F85</f>
        <v>0.018585079337249056</v>
      </c>
    </row>
    <row r="85" spans="1:7" ht="13.5" thickBot="1">
      <c r="A85" s="34" t="s">
        <v>136</v>
      </c>
      <c r="B85" s="47">
        <f aca="true" t="shared" si="3" ref="B85:G85">SUM(B80:B84)</f>
        <v>5383</v>
      </c>
      <c r="C85" s="48">
        <f t="shared" si="3"/>
        <v>0.47190321732269663</v>
      </c>
      <c r="D85" s="47">
        <f t="shared" si="3"/>
        <v>6024</v>
      </c>
      <c r="E85" s="48">
        <f t="shared" si="3"/>
        <v>0.5280967826773034</v>
      </c>
      <c r="F85" s="47">
        <f t="shared" si="3"/>
        <v>11407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A1:IV16384"/>
      <selection pane="bottomLeft" activeCell="L22" sqref="L22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13">
        <v>13257</v>
      </c>
      <c r="C6" s="314">
        <v>0</v>
      </c>
      <c r="D6" s="315">
        <v>19</v>
      </c>
      <c r="E6" s="315">
        <v>16</v>
      </c>
      <c r="F6" s="315">
        <v>0</v>
      </c>
      <c r="G6" s="315">
        <v>0</v>
      </c>
      <c r="H6" s="316">
        <f>C6+D6+F6+E6</f>
        <v>35</v>
      </c>
      <c r="I6" s="315">
        <v>0</v>
      </c>
      <c r="J6" s="315">
        <v>0</v>
      </c>
      <c r="K6" s="315">
        <v>0</v>
      </c>
      <c r="L6" s="315">
        <v>0</v>
      </c>
      <c r="M6" s="315">
        <v>0</v>
      </c>
      <c r="N6" s="315">
        <v>0</v>
      </c>
      <c r="O6" s="315">
        <v>7</v>
      </c>
      <c r="P6" s="316">
        <f>O6+N6+M6+L6+K6+J6+I6</f>
        <v>7</v>
      </c>
      <c r="Q6" s="316">
        <f>(H6-P6)+B6</f>
        <v>13285</v>
      </c>
    </row>
    <row r="7" spans="1:17" ht="12.75">
      <c r="A7" s="256" t="s">
        <v>138</v>
      </c>
      <c r="B7" s="313">
        <v>16417</v>
      </c>
      <c r="C7" s="317">
        <v>0</v>
      </c>
      <c r="D7" s="318">
        <v>51</v>
      </c>
      <c r="E7" s="318">
        <v>0</v>
      </c>
      <c r="F7" s="318">
        <v>0</v>
      </c>
      <c r="G7" s="318">
        <v>0</v>
      </c>
      <c r="H7" s="319">
        <f>G7+F7+E7+D7+C7</f>
        <v>51</v>
      </c>
      <c r="I7" s="318">
        <v>0</v>
      </c>
      <c r="J7" s="318">
        <v>92</v>
      </c>
      <c r="K7" s="318">
        <v>36</v>
      </c>
      <c r="L7" s="318">
        <v>0</v>
      </c>
      <c r="M7" s="318">
        <v>0</v>
      </c>
      <c r="N7" s="318">
        <v>0</v>
      </c>
      <c r="O7" s="318">
        <v>0</v>
      </c>
      <c r="P7" s="319">
        <f>O7+N7+M7+L7+K7+J7+I7</f>
        <v>128</v>
      </c>
      <c r="Q7" s="319">
        <f>B7+H7-P7</f>
        <v>16340</v>
      </c>
    </row>
    <row r="8" spans="1:17" ht="15" customHeight="1">
      <c r="A8" s="256" t="s">
        <v>139</v>
      </c>
      <c r="B8" s="313">
        <v>11400</v>
      </c>
      <c r="C8" s="317">
        <v>22</v>
      </c>
      <c r="D8" s="318">
        <v>14</v>
      </c>
      <c r="E8" s="318">
        <v>0</v>
      </c>
      <c r="F8" s="318">
        <v>1</v>
      </c>
      <c r="G8" s="318">
        <v>0</v>
      </c>
      <c r="H8" s="319">
        <f>G8+F8+E8+D8+C8</f>
        <v>37</v>
      </c>
      <c r="I8" s="318">
        <v>1</v>
      </c>
      <c r="J8" s="318">
        <v>0</v>
      </c>
      <c r="K8" s="318">
        <v>28</v>
      </c>
      <c r="L8" s="318">
        <v>0</v>
      </c>
      <c r="M8" s="318">
        <v>0</v>
      </c>
      <c r="N8" s="318">
        <v>0</v>
      </c>
      <c r="O8" s="318">
        <v>1</v>
      </c>
      <c r="P8" s="319">
        <f>O8+N8+M8+L8+K8+J8+I8</f>
        <v>30</v>
      </c>
      <c r="Q8" s="319">
        <f>B8+H8-P8</f>
        <v>11407</v>
      </c>
    </row>
    <row r="9" spans="1:17" ht="13.5" customHeight="1">
      <c r="A9" s="274" t="s">
        <v>2</v>
      </c>
      <c r="B9" s="320">
        <f>B6+B7+B8</f>
        <v>41074</v>
      </c>
      <c r="C9" s="320">
        <f>C6+C7+C8</f>
        <v>22</v>
      </c>
      <c r="D9" s="320">
        <f>D6+D7+D8</f>
        <v>84</v>
      </c>
      <c r="E9" s="320">
        <f>E6+E7+E8</f>
        <v>16</v>
      </c>
      <c r="F9" s="320">
        <f>F6+F7+F8</f>
        <v>1</v>
      </c>
      <c r="G9" s="320">
        <f>G6+G7+G8</f>
        <v>0</v>
      </c>
      <c r="H9" s="320">
        <f>H6+H7+H8</f>
        <v>123</v>
      </c>
      <c r="I9" s="320">
        <f>I6+I7+I8</f>
        <v>1</v>
      </c>
      <c r="J9" s="320">
        <f>J6+J7+J8</f>
        <v>92</v>
      </c>
      <c r="K9" s="320">
        <f>K6+K7+K8</f>
        <v>64</v>
      </c>
      <c r="L9" s="320">
        <f>L6+L7+L8</f>
        <v>0</v>
      </c>
      <c r="M9" s="320">
        <f>M6+M7+M8</f>
        <v>0</v>
      </c>
      <c r="N9" s="320">
        <f>N6+N7+N8</f>
        <v>0</v>
      </c>
      <c r="O9" s="320">
        <f>O6+O7+O8</f>
        <v>8</v>
      </c>
      <c r="P9" s="320">
        <f>P6+P7+P8</f>
        <v>165</v>
      </c>
      <c r="Q9" s="320">
        <f>Q6+Q7+Q8</f>
        <v>41032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296" t="s">
        <v>54</v>
      </c>
      <c r="B1" s="297"/>
      <c r="C1" s="297"/>
      <c r="D1" s="298"/>
      <c r="E1" s="298"/>
      <c r="F1" s="298"/>
      <c r="G1" s="298"/>
    </row>
    <row r="2" spans="1:7" s="1" customFormat="1" ht="12.75">
      <c r="A2" s="299" t="str">
        <f>"As of  25 Mar 2012"</f>
        <v>As of  25 Mar 2012</v>
      </c>
      <c r="B2" s="297"/>
      <c r="C2" s="297"/>
      <c r="D2" s="298"/>
      <c r="E2" s="298"/>
      <c r="F2" s="298"/>
      <c r="G2" s="298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1453</v>
      </c>
      <c r="C6" s="221">
        <f>A6*B6</f>
        <v>1453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567</v>
      </c>
      <c r="C7" s="221">
        <f aca="true" t="shared" si="0" ref="C7:C30">A7*B7</f>
        <v>1134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498</v>
      </c>
      <c r="C8" s="221">
        <f t="shared" si="0"/>
        <v>1494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518</v>
      </c>
      <c r="C9" s="221">
        <f t="shared" si="0"/>
        <v>2072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559</v>
      </c>
      <c r="C10" s="221">
        <f t="shared" si="0"/>
        <v>2795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571</v>
      </c>
      <c r="C11" s="221">
        <f t="shared" si="0"/>
        <v>3426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592</v>
      </c>
      <c r="C12" s="221">
        <f t="shared" si="0"/>
        <v>4144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560</v>
      </c>
      <c r="C13" s="221">
        <f t="shared" si="0"/>
        <v>4480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459</v>
      </c>
      <c r="C14" s="221">
        <f t="shared" si="0"/>
        <v>4131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430</v>
      </c>
      <c r="C15" s="221">
        <f t="shared" si="0"/>
        <v>4300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290</v>
      </c>
      <c r="C16" s="221">
        <f t="shared" si="0"/>
        <v>3190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203</v>
      </c>
      <c r="C17" s="221">
        <f t="shared" si="0"/>
        <v>2436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141</v>
      </c>
      <c r="C18" s="221">
        <f t="shared" si="0"/>
        <v>1833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101</v>
      </c>
      <c r="C19" s="221">
        <f t="shared" si="0"/>
        <v>1414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63</v>
      </c>
      <c r="C20" s="221">
        <f t="shared" si="0"/>
        <v>945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40</v>
      </c>
      <c r="C21" s="221">
        <f t="shared" si="0"/>
        <v>640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24</v>
      </c>
      <c r="C22" s="221">
        <f t="shared" si="0"/>
        <v>408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18</v>
      </c>
      <c r="C23" s="221">
        <f t="shared" si="0"/>
        <v>324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13</v>
      </c>
      <c r="C24" s="221">
        <f t="shared" si="0"/>
        <v>247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3</v>
      </c>
      <c r="C25" s="221">
        <f t="shared" si="0"/>
        <v>60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7108</v>
      </c>
      <c r="C31" s="224">
        <f>SUM(C6:C30)</f>
        <v>41032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484</v>
      </c>
      <c r="C53" s="221">
        <f>A53*B53</f>
        <v>484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157</v>
      </c>
      <c r="C54" s="221">
        <f aca="true" t="shared" si="2" ref="C54:C71">A54*B54</f>
        <v>314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130</v>
      </c>
      <c r="C55" s="221">
        <f t="shared" si="2"/>
        <v>390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142</v>
      </c>
      <c r="C56" s="221">
        <f t="shared" si="2"/>
        <v>568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194</v>
      </c>
      <c r="C58" s="221">
        <f t="shared" si="2"/>
        <v>1164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210</v>
      </c>
      <c r="C59" s="221">
        <f t="shared" si="2"/>
        <v>1470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213</v>
      </c>
      <c r="C60" s="221">
        <f t="shared" si="2"/>
        <v>1704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179</v>
      </c>
      <c r="C61" s="221">
        <f t="shared" si="2"/>
        <v>1611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162</v>
      </c>
      <c r="C62" s="221">
        <f t="shared" si="2"/>
        <v>1620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85</v>
      </c>
      <c r="C63" s="221">
        <f t="shared" si="2"/>
        <v>935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61</v>
      </c>
      <c r="C64" s="221">
        <f t="shared" si="2"/>
        <v>732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39</v>
      </c>
      <c r="C65" s="221">
        <f t="shared" si="2"/>
        <v>507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20</v>
      </c>
      <c r="C66" s="221">
        <f t="shared" si="2"/>
        <v>280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15</v>
      </c>
      <c r="C67" s="221">
        <f t="shared" si="2"/>
        <v>225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6</v>
      </c>
      <c r="C68" s="221">
        <f t="shared" si="2"/>
        <v>96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8</v>
      </c>
      <c r="C69" s="221">
        <f t="shared" si="2"/>
        <v>136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229">
        <v>2</v>
      </c>
      <c r="C71" s="230">
        <f t="shared" si="2"/>
        <v>38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/>
      <c r="C72" s="230"/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2304</v>
      </c>
      <c r="C78" s="224">
        <f>SUM(C53:C77)</f>
        <v>13285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186</v>
      </c>
      <c r="C100" s="246">
        <f>A100*B100</f>
        <v>186</v>
      </c>
    </row>
    <row r="101" spans="1:3" ht="12.75">
      <c r="A101" s="234">
        <v>2</v>
      </c>
      <c r="B101" s="291">
        <v>155</v>
      </c>
      <c r="C101" s="246">
        <f aca="true" t="shared" si="3" ref="C101:C124">A101*B101</f>
        <v>310</v>
      </c>
    </row>
    <row r="102" spans="1:3" ht="12.75">
      <c r="A102" s="234">
        <v>3</v>
      </c>
      <c r="B102" s="291">
        <v>156</v>
      </c>
      <c r="C102" s="246">
        <f t="shared" si="3"/>
        <v>468</v>
      </c>
    </row>
    <row r="103" spans="1:3" ht="12.75">
      <c r="A103" s="234">
        <v>4</v>
      </c>
      <c r="B103" s="291">
        <v>156</v>
      </c>
      <c r="C103" s="246">
        <f t="shared" si="3"/>
        <v>624</v>
      </c>
    </row>
    <row r="104" spans="1:3" ht="12.75">
      <c r="A104" s="234">
        <v>5</v>
      </c>
      <c r="B104" s="291">
        <v>152</v>
      </c>
      <c r="C104" s="246">
        <f t="shared" si="3"/>
        <v>760</v>
      </c>
    </row>
    <row r="105" spans="1:3" ht="12.75">
      <c r="A105" s="234">
        <v>6</v>
      </c>
      <c r="B105" s="291">
        <v>161</v>
      </c>
      <c r="C105" s="246">
        <f t="shared" si="3"/>
        <v>966</v>
      </c>
    </row>
    <row r="106" spans="1:3" ht="12.75">
      <c r="A106" s="234">
        <v>7</v>
      </c>
      <c r="B106" s="291">
        <v>169</v>
      </c>
      <c r="C106" s="246">
        <f t="shared" si="3"/>
        <v>1183</v>
      </c>
    </row>
    <row r="107" spans="1:3" ht="12.75">
      <c r="A107" s="234">
        <v>8</v>
      </c>
      <c r="B107" s="291">
        <v>197</v>
      </c>
      <c r="C107" s="246">
        <f t="shared" si="3"/>
        <v>1576</v>
      </c>
    </row>
    <row r="108" spans="1:3" ht="12.75">
      <c r="A108" s="234">
        <v>9</v>
      </c>
      <c r="B108" s="291">
        <v>155</v>
      </c>
      <c r="C108" s="246">
        <f t="shared" si="3"/>
        <v>1395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148</v>
      </c>
      <c r="C110" s="246">
        <f t="shared" si="3"/>
        <v>1628</v>
      </c>
    </row>
    <row r="111" spans="1:3" ht="12.75">
      <c r="A111" s="234">
        <v>12</v>
      </c>
      <c r="B111" s="291">
        <v>105</v>
      </c>
      <c r="C111" s="246">
        <f t="shared" si="3"/>
        <v>1260</v>
      </c>
    </row>
    <row r="112" spans="1:3" ht="12.75">
      <c r="A112" s="234">
        <v>13</v>
      </c>
      <c r="B112" s="291">
        <v>86</v>
      </c>
      <c r="C112" s="246">
        <f t="shared" si="3"/>
        <v>1118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46</v>
      </c>
      <c r="C114" s="246">
        <f t="shared" si="3"/>
        <v>690</v>
      </c>
    </row>
    <row r="115" spans="1:3" ht="12.75">
      <c r="A115" s="234">
        <v>16</v>
      </c>
      <c r="B115" s="291">
        <v>33</v>
      </c>
      <c r="C115" s="246">
        <f t="shared" si="3"/>
        <v>528</v>
      </c>
    </row>
    <row r="116" spans="1:3" ht="12.75">
      <c r="A116" s="234">
        <v>17</v>
      </c>
      <c r="B116" s="291">
        <v>16</v>
      </c>
      <c r="C116" s="246">
        <f t="shared" si="3"/>
        <v>272</v>
      </c>
    </row>
    <row r="117" spans="1:3" ht="12.75">
      <c r="A117" s="234">
        <v>18</v>
      </c>
      <c r="B117" s="291">
        <v>15</v>
      </c>
      <c r="C117" s="246">
        <f t="shared" si="3"/>
        <v>270</v>
      </c>
    </row>
    <row r="118" spans="1:3" ht="12.75">
      <c r="A118" s="234">
        <v>19</v>
      </c>
      <c r="B118" s="291">
        <v>10</v>
      </c>
      <c r="C118" s="246">
        <f t="shared" si="3"/>
        <v>190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2201</v>
      </c>
      <c r="C125" s="247">
        <f>SUM(C100:C124)</f>
        <v>16340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783</v>
      </c>
      <c r="C147" s="236">
        <f>A147*B147</f>
        <v>783</v>
      </c>
    </row>
    <row r="148" spans="1:3" ht="12.75">
      <c r="A148" s="234">
        <v>2</v>
      </c>
      <c r="B148" s="236">
        <v>255</v>
      </c>
      <c r="C148" s="236">
        <f aca="true" t="shared" si="4" ref="C148:C171">A148*B148</f>
        <v>510</v>
      </c>
    </row>
    <row r="149" spans="1:3" ht="12.75">
      <c r="A149" s="234">
        <v>3</v>
      </c>
      <c r="B149" s="236">
        <v>212</v>
      </c>
      <c r="C149" s="236">
        <f t="shared" si="4"/>
        <v>636</v>
      </c>
    </row>
    <row r="150" spans="1:3" ht="12.75">
      <c r="A150" s="234">
        <v>4</v>
      </c>
      <c r="B150" s="236">
        <v>220</v>
      </c>
      <c r="C150" s="236">
        <f t="shared" si="4"/>
        <v>880</v>
      </c>
    </row>
    <row r="151" spans="1:3" ht="12.75">
      <c r="A151" s="234">
        <v>5</v>
      </c>
      <c r="B151" s="236">
        <v>212</v>
      </c>
      <c r="C151" s="236">
        <f t="shared" si="4"/>
        <v>1060</v>
      </c>
    </row>
    <row r="152" spans="1:3" ht="12.75">
      <c r="A152" s="234">
        <v>6</v>
      </c>
      <c r="B152" s="236">
        <v>216</v>
      </c>
      <c r="C152" s="236">
        <f t="shared" si="4"/>
        <v>1296</v>
      </c>
    </row>
    <row r="153" spans="1:3" ht="12.75">
      <c r="A153" s="234">
        <v>7</v>
      </c>
      <c r="B153" s="236">
        <v>213</v>
      </c>
      <c r="C153" s="236">
        <f t="shared" si="4"/>
        <v>1491</v>
      </c>
    </row>
    <row r="154" spans="1:3" ht="12.75">
      <c r="A154" s="234">
        <v>8</v>
      </c>
      <c r="B154" s="236">
        <v>150</v>
      </c>
      <c r="C154" s="236">
        <f t="shared" si="4"/>
        <v>1200</v>
      </c>
    </row>
    <row r="155" spans="1:3" ht="12.75">
      <c r="A155" s="234">
        <v>9</v>
      </c>
      <c r="B155" s="236">
        <v>125</v>
      </c>
      <c r="C155" s="236">
        <f t="shared" si="4"/>
        <v>1125</v>
      </c>
    </row>
    <row r="156" spans="1:3" ht="12.75">
      <c r="A156" s="234">
        <v>10</v>
      </c>
      <c r="B156" s="236">
        <v>91</v>
      </c>
      <c r="C156" s="236">
        <f t="shared" si="4"/>
        <v>910</v>
      </c>
    </row>
    <row r="157" spans="1:3" ht="12.75">
      <c r="A157" s="234">
        <v>11</v>
      </c>
      <c r="B157" s="236">
        <v>57</v>
      </c>
      <c r="C157" s="236">
        <f t="shared" si="4"/>
        <v>627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16</v>
      </c>
      <c r="C159" s="236">
        <f t="shared" si="4"/>
        <v>208</v>
      </c>
    </row>
    <row r="160" spans="1:3" ht="12.75">
      <c r="A160" s="234">
        <v>14</v>
      </c>
      <c r="B160" s="236">
        <v>11</v>
      </c>
      <c r="C160" s="236">
        <f t="shared" si="4"/>
        <v>154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1</v>
      </c>
      <c r="C162" s="236">
        <f t="shared" si="4"/>
        <v>16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2603</v>
      </c>
      <c r="C172" s="239">
        <f>SUM(C147:C171)</f>
        <v>11407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D101" sqref="D10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D131" sqref="D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452</v>
      </c>
      <c r="E7" s="192">
        <f t="shared" si="0"/>
        <v>443</v>
      </c>
      <c r="F7" s="203">
        <f>D7+E7</f>
        <v>895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6041</v>
      </c>
      <c r="E8" s="243">
        <f t="shared" si="0"/>
        <v>6873</v>
      </c>
      <c r="F8" s="203">
        <f aca="true" t="shared" si="1" ref="F8:F21">D8+E8</f>
        <v>12914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416</v>
      </c>
      <c r="E9" s="243">
        <f t="shared" si="0"/>
        <v>440</v>
      </c>
      <c r="F9" s="203">
        <f t="shared" si="1"/>
        <v>856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652</v>
      </c>
      <c r="E10" s="243">
        <f t="shared" si="0"/>
        <v>692</v>
      </c>
      <c r="F10" s="203">
        <f t="shared" si="1"/>
        <v>1344</v>
      </c>
      <c r="G10" s="172"/>
    </row>
    <row r="11" spans="1:7" ht="12.75">
      <c r="A11" s="173" t="s">
        <v>92</v>
      </c>
      <c r="B11" s="177"/>
      <c r="C11" s="177"/>
      <c r="D11" s="243">
        <f t="shared" si="0"/>
        <v>800</v>
      </c>
      <c r="E11" s="243">
        <f t="shared" si="0"/>
        <v>869</v>
      </c>
      <c r="F11" s="203">
        <f t="shared" si="1"/>
        <v>1669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1290</v>
      </c>
      <c r="E12" s="243">
        <f t="shared" si="0"/>
        <v>1370</v>
      </c>
      <c r="F12" s="203">
        <f t="shared" si="1"/>
        <v>2660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1465</v>
      </c>
      <c r="E13" s="193">
        <f t="shared" si="0"/>
        <v>1615</v>
      </c>
      <c r="F13" s="203">
        <f t="shared" si="1"/>
        <v>3080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942</v>
      </c>
      <c r="E14" s="243">
        <f t="shared" si="0"/>
        <v>972</v>
      </c>
      <c r="F14" s="203">
        <f t="shared" si="1"/>
        <v>1914</v>
      </c>
      <c r="G14" s="172"/>
    </row>
    <row r="15" spans="1:7" ht="12.75">
      <c r="A15" s="176" t="s">
        <v>89</v>
      </c>
      <c r="B15" s="177"/>
      <c r="C15" s="177"/>
      <c r="D15" s="243">
        <f t="shared" si="0"/>
        <v>1922</v>
      </c>
      <c r="E15" s="243">
        <f t="shared" si="0"/>
        <v>2226</v>
      </c>
      <c r="F15" s="203">
        <f t="shared" si="1"/>
        <v>4148</v>
      </c>
      <c r="G15" s="172"/>
    </row>
    <row r="16" spans="1:7" ht="12.75">
      <c r="A16" s="176" t="s">
        <v>157</v>
      </c>
      <c r="B16" s="177"/>
      <c r="C16" s="177"/>
      <c r="D16" s="243">
        <f t="shared" si="0"/>
        <v>2284</v>
      </c>
      <c r="E16" s="243">
        <f t="shared" si="0"/>
        <v>2318</v>
      </c>
      <c r="F16" s="203">
        <f t="shared" si="1"/>
        <v>4602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845</v>
      </c>
      <c r="E17" s="243">
        <f t="shared" si="0"/>
        <v>965</v>
      </c>
      <c r="F17" s="203">
        <f t="shared" si="1"/>
        <v>1810</v>
      </c>
      <c r="G17" s="172"/>
    </row>
    <row r="18" spans="1:7" ht="12.75">
      <c r="A18" s="176" t="s">
        <v>159</v>
      </c>
      <c r="B18" s="177"/>
      <c r="C18" s="177"/>
      <c r="D18" s="243">
        <f t="shared" si="0"/>
        <v>1198</v>
      </c>
      <c r="E18" s="243">
        <f t="shared" si="0"/>
        <v>1175</v>
      </c>
      <c r="F18" s="203">
        <f t="shared" si="1"/>
        <v>2373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106</v>
      </c>
      <c r="E19" s="193">
        <f t="shared" si="0"/>
        <v>107</v>
      </c>
      <c r="F19" s="203">
        <f t="shared" si="1"/>
        <v>213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1188</v>
      </c>
      <c r="E21" s="193">
        <f t="shared" si="0"/>
        <v>1346</v>
      </c>
      <c r="F21" s="203">
        <f t="shared" si="1"/>
        <v>2534</v>
      </c>
      <c r="G21" s="172"/>
    </row>
    <row r="22" spans="1:7" ht="12.75">
      <c r="A22" s="183" t="s">
        <v>26</v>
      </c>
      <c r="B22" s="184"/>
      <c r="C22" s="185"/>
      <c r="D22" s="186">
        <f>SUM(D7:D21)</f>
        <v>19606</v>
      </c>
      <c r="E22" s="187">
        <f>SUM(E7:E21)</f>
        <v>21426</v>
      </c>
      <c r="F22" s="187">
        <f>SUM(F7:F21)</f>
        <v>41032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42</v>
      </c>
      <c r="E44" s="192">
        <v>50</v>
      </c>
      <c r="F44" s="203">
        <f>D44+E44</f>
        <v>92</v>
      </c>
      <c r="G44" s="172"/>
    </row>
    <row r="45" spans="1:7" ht="15" customHeight="1">
      <c r="A45" s="176" t="s">
        <v>115</v>
      </c>
      <c r="B45" s="177"/>
      <c r="C45" s="177"/>
      <c r="D45" s="244">
        <v>2931</v>
      </c>
      <c r="E45" s="243">
        <v>3452</v>
      </c>
      <c r="F45" s="203">
        <f aca="true" t="shared" si="2" ref="F45:F58">D45+E45</f>
        <v>6383</v>
      </c>
      <c r="G45" s="172"/>
    </row>
    <row r="46" spans="1:7" ht="15" customHeight="1">
      <c r="A46" s="176" t="s">
        <v>88</v>
      </c>
      <c r="B46" s="177"/>
      <c r="C46" s="177"/>
      <c r="D46" s="243">
        <v>140</v>
      </c>
      <c r="E46" s="243">
        <v>157</v>
      </c>
      <c r="F46" s="203">
        <f t="shared" si="2"/>
        <v>297</v>
      </c>
      <c r="G46" s="172"/>
    </row>
    <row r="47" spans="1:7" ht="15" customHeight="1">
      <c r="A47" s="176" t="s">
        <v>116</v>
      </c>
      <c r="B47" s="177"/>
      <c r="C47" s="177"/>
      <c r="D47" s="243">
        <v>81</v>
      </c>
      <c r="E47" s="243">
        <v>80</v>
      </c>
      <c r="F47" s="203">
        <f t="shared" si="2"/>
        <v>161</v>
      </c>
      <c r="G47" s="172"/>
    </row>
    <row r="48" spans="1:7" ht="15" customHeight="1">
      <c r="A48" s="173" t="s">
        <v>92</v>
      </c>
      <c r="B48" s="177"/>
      <c r="C48" s="177"/>
      <c r="D48" s="243">
        <v>357</v>
      </c>
      <c r="E48" s="243">
        <v>385</v>
      </c>
      <c r="F48" s="203">
        <f t="shared" si="2"/>
        <v>742</v>
      </c>
      <c r="G48" s="172"/>
    </row>
    <row r="49" spans="1:7" ht="15" customHeight="1">
      <c r="A49" s="176" t="s">
        <v>90</v>
      </c>
      <c r="B49" s="177"/>
      <c r="C49" s="177"/>
      <c r="D49" s="243">
        <v>224</v>
      </c>
      <c r="E49" s="243">
        <v>262</v>
      </c>
      <c r="F49" s="203">
        <f t="shared" si="2"/>
        <v>486</v>
      </c>
      <c r="G49" s="172"/>
    </row>
    <row r="50" spans="1:7" ht="12.75">
      <c r="A50" s="176" t="s">
        <v>117</v>
      </c>
      <c r="B50" s="174"/>
      <c r="C50" s="174"/>
      <c r="D50" s="193">
        <v>322</v>
      </c>
      <c r="E50" s="193">
        <v>329</v>
      </c>
      <c r="F50" s="203">
        <f t="shared" si="2"/>
        <v>651</v>
      </c>
      <c r="G50" s="172"/>
    </row>
    <row r="51" spans="1:7" ht="15" customHeight="1">
      <c r="A51" s="176" t="s">
        <v>91</v>
      </c>
      <c r="B51" s="174"/>
      <c r="C51" s="174"/>
      <c r="D51" s="193">
        <v>486</v>
      </c>
      <c r="E51" s="193">
        <v>563</v>
      </c>
      <c r="F51" s="203">
        <f t="shared" si="2"/>
        <v>1049</v>
      </c>
      <c r="G51" s="172"/>
    </row>
    <row r="52" spans="1:7" ht="12.75">
      <c r="A52" s="179" t="s">
        <v>89</v>
      </c>
      <c r="B52" s="174"/>
      <c r="C52" s="174"/>
      <c r="D52" s="193">
        <v>709</v>
      </c>
      <c r="E52" s="193">
        <v>821</v>
      </c>
      <c r="F52" s="203">
        <f t="shared" si="2"/>
        <v>1530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397</v>
      </c>
      <c r="E55" s="243">
        <v>466</v>
      </c>
      <c r="F55" s="203">
        <f t="shared" si="2"/>
        <v>863</v>
      </c>
      <c r="G55" s="172"/>
    </row>
    <row r="56" spans="1:7" ht="12.75">
      <c r="A56" s="176" t="s">
        <v>160</v>
      </c>
      <c r="B56" s="174"/>
      <c r="C56" s="174"/>
      <c r="D56" s="193">
        <v>35</v>
      </c>
      <c r="E56" s="193">
        <v>28</v>
      </c>
      <c r="F56" s="203">
        <f t="shared" si="2"/>
        <v>63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437</v>
      </c>
      <c r="E58" s="194">
        <v>445</v>
      </c>
      <c r="F58" s="203">
        <f t="shared" si="2"/>
        <v>882</v>
      </c>
      <c r="G58" s="172"/>
    </row>
    <row r="59" spans="1:7" ht="12.75">
      <c r="A59" s="155" t="s">
        <v>26</v>
      </c>
      <c r="B59" s="195"/>
      <c r="C59" s="196"/>
      <c r="D59" s="197">
        <f>SUM(D44:D58)</f>
        <v>6189</v>
      </c>
      <c r="E59" s="198">
        <f>SUM(E44:E58)</f>
        <v>7096</v>
      </c>
      <c r="F59" s="199">
        <f>SUM(F44:F58)</f>
        <v>13285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341</v>
      </c>
      <c r="E82" s="192">
        <v>338</v>
      </c>
      <c r="F82" s="203">
        <f>D82+E82</f>
        <v>679</v>
      </c>
      <c r="G82" s="172"/>
    </row>
    <row r="83" spans="1:7" ht="15" customHeight="1">
      <c r="A83" s="176" t="s">
        <v>115</v>
      </c>
      <c r="B83" s="177"/>
      <c r="C83" s="177"/>
      <c r="D83" s="243">
        <v>854</v>
      </c>
      <c r="E83" s="243">
        <v>891</v>
      </c>
      <c r="F83" s="203">
        <f aca="true" t="shared" si="3" ref="F83:F96">D83+E83</f>
        <v>1745</v>
      </c>
      <c r="G83" s="172"/>
    </row>
    <row r="84" spans="1:7" ht="15" customHeight="1">
      <c r="A84" s="176" t="s">
        <v>88</v>
      </c>
      <c r="B84" s="177"/>
      <c r="C84" s="177"/>
      <c r="D84" s="243">
        <v>137</v>
      </c>
      <c r="E84" s="243">
        <v>135</v>
      </c>
      <c r="F84" s="203">
        <f t="shared" si="3"/>
        <v>272</v>
      </c>
      <c r="G84" s="172"/>
    </row>
    <row r="85" spans="1:7" ht="15" customHeight="1">
      <c r="A85" s="176" t="s">
        <v>116</v>
      </c>
      <c r="B85" s="177"/>
      <c r="C85" s="177"/>
      <c r="D85" s="243">
        <v>510</v>
      </c>
      <c r="E85" s="243">
        <v>543</v>
      </c>
      <c r="F85" s="203">
        <f t="shared" si="3"/>
        <v>1053</v>
      </c>
      <c r="G85" s="172"/>
    </row>
    <row r="86" spans="1:7" ht="15" customHeight="1">
      <c r="A86" s="173" t="s">
        <v>92</v>
      </c>
      <c r="B86" s="177"/>
      <c r="C86" s="177"/>
      <c r="D86" s="243">
        <v>55</v>
      </c>
      <c r="E86" s="243">
        <v>57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889</v>
      </c>
      <c r="E87" s="243">
        <v>871</v>
      </c>
      <c r="F87" s="203">
        <f t="shared" si="3"/>
        <v>1760</v>
      </c>
      <c r="G87" s="172"/>
    </row>
    <row r="88" spans="1:7" ht="12.75">
      <c r="A88" s="176" t="s">
        <v>117</v>
      </c>
      <c r="B88" s="174"/>
      <c r="C88" s="174"/>
      <c r="D88" s="193">
        <v>586</v>
      </c>
      <c r="E88" s="193">
        <v>651</v>
      </c>
      <c r="F88" s="203">
        <f t="shared" si="3"/>
        <v>1237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13</v>
      </c>
      <c r="F89" s="203">
        <f t="shared" si="3"/>
        <v>29</v>
      </c>
      <c r="G89" s="172"/>
    </row>
    <row r="90" spans="1:7" ht="12.75">
      <c r="A90" s="179" t="s">
        <v>89</v>
      </c>
      <c r="B90" s="174"/>
      <c r="C90" s="174"/>
      <c r="D90" s="193">
        <v>427</v>
      </c>
      <c r="E90" s="193">
        <v>441</v>
      </c>
      <c r="F90" s="203">
        <f t="shared" si="3"/>
        <v>868</v>
      </c>
      <c r="G90" s="172"/>
    </row>
    <row r="91" spans="1:7" ht="12.75">
      <c r="A91" s="176" t="s">
        <v>157</v>
      </c>
      <c r="B91" s="177"/>
      <c r="C91" s="177"/>
      <c r="D91" s="243">
        <v>2270</v>
      </c>
      <c r="E91" s="243">
        <v>2292</v>
      </c>
      <c r="F91" s="203">
        <f t="shared" si="3"/>
        <v>4562</v>
      </c>
      <c r="G91" s="172"/>
    </row>
    <row r="92" spans="1:7" ht="12.75">
      <c r="A92" s="173" t="s">
        <v>158</v>
      </c>
      <c r="B92" s="177"/>
      <c r="C92" s="177"/>
      <c r="D92" s="243">
        <v>834</v>
      </c>
      <c r="E92" s="243">
        <v>941</v>
      </c>
      <c r="F92" s="203">
        <f t="shared" si="3"/>
        <v>1775</v>
      </c>
      <c r="G92" s="172"/>
    </row>
    <row r="93" spans="1:7" ht="12.75">
      <c r="A93" s="176" t="s">
        <v>159</v>
      </c>
      <c r="B93" s="177"/>
      <c r="C93" s="177"/>
      <c r="D93" s="243">
        <v>420</v>
      </c>
      <c r="E93" s="243">
        <v>450</v>
      </c>
      <c r="F93" s="203">
        <f t="shared" si="3"/>
        <v>870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655</v>
      </c>
      <c r="E96" s="194">
        <v>629</v>
      </c>
      <c r="F96" s="203">
        <f t="shared" si="3"/>
        <v>1284</v>
      </c>
      <c r="G96" s="172"/>
    </row>
    <row r="97" spans="1:7" ht="12.75">
      <c r="A97" s="183" t="s">
        <v>26</v>
      </c>
      <c r="B97" s="184"/>
      <c r="C97" s="185"/>
      <c r="D97" s="186">
        <f>SUM(D82:D96)</f>
        <v>8034</v>
      </c>
      <c r="E97" s="187">
        <f>SUM(E82:E96)</f>
        <v>8306</v>
      </c>
      <c r="F97" s="188">
        <f>SUM(F82:F96)</f>
        <v>16340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69</v>
      </c>
      <c r="E120" s="243">
        <v>55</v>
      </c>
      <c r="F120" s="203">
        <f>D120+E120</f>
        <v>124</v>
      </c>
      <c r="G120" s="172"/>
    </row>
    <row r="121" spans="1:7" ht="15" customHeight="1">
      <c r="A121" s="176" t="s">
        <v>115</v>
      </c>
      <c r="B121" s="177"/>
      <c r="C121" s="177"/>
      <c r="D121" s="243">
        <v>2256</v>
      </c>
      <c r="E121" s="243">
        <v>2530</v>
      </c>
      <c r="F121" s="203">
        <f aca="true" t="shared" si="4" ref="F121:F134">D121+E121</f>
        <v>4786</v>
      </c>
      <c r="G121" s="172"/>
    </row>
    <row r="122" spans="1:7" ht="15" customHeight="1">
      <c r="A122" s="176" t="s">
        <v>88</v>
      </c>
      <c r="B122" s="177"/>
      <c r="C122" s="177"/>
      <c r="D122" s="243">
        <v>139</v>
      </c>
      <c r="E122" s="243">
        <v>148</v>
      </c>
      <c r="F122" s="203">
        <f t="shared" si="4"/>
        <v>287</v>
      </c>
      <c r="G122" s="172"/>
    </row>
    <row r="123" spans="1:7" ht="15" customHeight="1">
      <c r="A123" s="176" t="s">
        <v>116</v>
      </c>
      <c r="B123" s="177"/>
      <c r="C123" s="177"/>
      <c r="D123" s="243">
        <v>61</v>
      </c>
      <c r="E123" s="243">
        <v>69</v>
      </c>
      <c r="F123" s="203">
        <f t="shared" si="4"/>
        <v>130</v>
      </c>
      <c r="G123" s="172"/>
    </row>
    <row r="124" spans="1:7" ht="15" customHeight="1">
      <c r="A124" s="173" t="s">
        <v>92</v>
      </c>
      <c r="B124" s="177"/>
      <c r="C124" s="177"/>
      <c r="D124" s="243">
        <v>388</v>
      </c>
      <c r="E124" s="243">
        <v>427</v>
      </c>
      <c r="F124" s="203">
        <f t="shared" si="4"/>
        <v>815</v>
      </c>
      <c r="G124" s="172"/>
    </row>
    <row r="125" spans="1:7" ht="15" customHeight="1">
      <c r="A125" s="176" t="s">
        <v>90</v>
      </c>
      <c r="B125" s="177"/>
      <c r="C125" s="177"/>
      <c r="D125" s="243">
        <v>177</v>
      </c>
      <c r="E125" s="243">
        <v>237</v>
      </c>
      <c r="F125" s="203">
        <f t="shared" si="4"/>
        <v>414</v>
      </c>
      <c r="G125" s="172"/>
    </row>
    <row r="126" spans="1:7" ht="12.75">
      <c r="A126" s="176" t="s">
        <v>117</v>
      </c>
      <c r="B126" s="174"/>
      <c r="C126" s="174"/>
      <c r="D126" s="243">
        <v>557</v>
      </c>
      <c r="E126" s="243">
        <v>635</v>
      </c>
      <c r="F126" s="203">
        <f t="shared" si="4"/>
        <v>1192</v>
      </c>
      <c r="G126" s="172"/>
    </row>
    <row r="127" spans="1:7" ht="15" customHeight="1">
      <c r="A127" s="176" t="s">
        <v>91</v>
      </c>
      <c r="B127" s="174"/>
      <c r="C127" s="174"/>
      <c r="D127" s="243">
        <v>440</v>
      </c>
      <c r="E127" s="243">
        <v>396</v>
      </c>
      <c r="F127" s="203">
        <f t="shared" si="4"/>
        <v>836</v>
      </c>
      <c r="G127" s="172"/>
    </row>
    <row r="128" spans="1:7" ht="12.75">
      <c r="A128" s="179" t="s">
        <v>89</v>
      </c>
      <c r="B128" s="177"/>
      <c r="C128" s="177"/>
      <c r="D128" s="243">
        <v>786</v>
      </c>
      <c r="E128" s="243">
        <v>964</v>
      </c>
      <c r="F128" s="203">
        <f t="shared" si="4"/>
        <v>1750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381</v>
      </c>
      <c r="E131" s="243">
        <v>259</v>
      </c>
      <c r="F131" s="203">
        <f t="shared" si="4"/>
        <v>640</v>
      </c>
      <c r="G131" s="172"/>
    </row>
    <row r="132" spans="1:7" ht="12.75">
      <c r="A132" s="176" t="s">
        <v>160</v>
      </c>
      <c r="B132" s="174"/>
      <c r="C132" s="174"/>
      <c r="D132" s="243">
        <v>33</v>
      </c>
      <c r="E132" s="243">
        <v>32</v>
      </c>
      <c r="F132" s="203">
        <f t="shared" si="4"/>
        <v>65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96</v>
      </c>
      <c r="E134" s="243">
        <v>272</v>
      </c>
      <c r="F134" s="203">
        <f t="shared" si="4"/>
        <v>368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5383</v>
      </c>
      <c r="E135" s="187">
        <f>SUM(E120:E134)</f>
        <v>6024</v>
      </c>
      <c r="F135" s="188">
        <f>SUM(D135:E135)</f>
        <v>11407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E109" sqref="E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Mar 2012"</f>
        <v>As of  25 Mar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501</v>
      </c>
      <c r="E7" s="170">
        <f t="shared" si="0"/>
        <v>481</v>
      </c>
      <c r="F7" s="171">
        <f aca="true" t="shared" si="1" ref="F7:F16">SUM(D7:E7)</f>
        <v>982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915</v>
      </c>
      <c r="E8" s="170">
        <f t="shared" si="0"/>
        <v>1000</v>
      </c>
      <c r="F8" s="171">
        <f t="shared" si="1"/>
        <v>1915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4677</v>
      </c>
      <c r="E9" s="170">
        <f t="shared" si="0"/>
        <v>5178</v>
      </c>
      <c r="F9" s="171">
        <f t="shared" si="1"/>
        <v>9855</v>
      </c>
      <c r="G9" s="172"/>
    </row>
    <row r="10" spans="1:7" ht="12.75">
      <c r="A10" s="173" t="s">
        <v>71</v>
      </c>
      <c r="B10" s="174"/>
      <c r="C10" s="175"/>
      <c r="D10" s="170">
        <f t="shared" si="0"/>
        <v>1445</v>
      </c>
      <c r="E10" s="170">
        <f t="shared" si="0"/>
        <v>1912</v>
      </c>
      <c r="F10" s="171">
        <f t="shared" si="1"/>
        <v>3357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1243</v>
      </c>
      <c r="E11" s="170">
        <f t="shared" si="0"/>
        <v>1212</v>
      </c>
      <c r="F11" s="171">
        <f t="shared" si="1"/>
        <v>2455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1139</v>
      </c>
      <c r="E12" s="170">
        <f t="shared" si="0"/>
        <v>1237</v>
      </c>
      <c r="F12" s="171">
        <f t="shared" si="1"/>
        <v>2376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1497</v>
      </c>
      <c r="E13" s="170">
        <f t="shared" si="0"/>
        <v>1756</v>
      </c>
      <c r="F13" s="171">
        <f t="shared" si="1"/>
        <v>3253</v>
      </c>
      <c r="G13" s="172"/>
    </row>
    <row r="14" spans="1:7" ht="12.75">
      <c r="A14" s="179" t="s">
        <v>75</v>
      </c>
      <c r="B14" s="174"/>
      <c r="C14" s="175"/>
      <c r="D14" s="170">
        <f t="shared" si="0"/>
        <v>7568</v>
      </c>
      <c r="E14" s="170">
        <f t="shared" si="0"/>
        <v>8003</v>
      </c>
      <c r="F14" s="171">
        <f t="shared" si="1"/>
        <v>15571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621</v>
      </c>
      <c r="E15" s="170">
        <f t="shared" si="0"/>
        <v>647</v>
      </c>
      <c r="F15" s="171">
        <f t="shared" si="1"/>
        <v>1268</v>
      </c>
      <c r="G15" s="172"/>
    </row>
    <row r="16" spans="1:7" ht="12.75">
      <c r="A16" s="183" t="s">
        <v>26</v>
      </c>
      <c r="B16" s="184"/>
      <c r="C16" s="185"/>
      <c r="D16" s="186">
        <f>SUM(D7:D15)</f>
        <v>19606</v>
      </c>
      <c r="E16" s="187">
        <f>SUM(E7:E15)</f>
        <v>21426</v>
      </c>
      <c r="F16" s="187">
        <f t="shared" si="1"/>
        <v>41032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273</v>
      </c>
      <c r="E38" s="170">
        <v>255</v>
      </c>
      <c r="F38" s="171">
        <f>D38+E38</f>
        <v>528</v>
      </c>
      <c r="G38" s="172"/>
    </row>
    <row r="39" spans="1:7" ht="15" customHeight="1">
      <c r="A39" s="176" t="s">
        <v>169</v>
      </c>
      <c r="B39" s="177"/>
      <c r="C39" s="178"/>
      <c r="D39" s="170">
        <v>227</v>
      </c>
      <c r="E39" s="170">
        <v>257</v>
      </c>
      <c r="F39" s="171">
        <f aca="true" t="shared" si="2" ref="F39:F46">D39+E39</f>
        <v>484</v>
      </c>
      <c r="G39" s="172"/>
    </row>
    <row r="40" spans="1:7" ht="15" customHeight="1">
      <c r="A40" s="176" t="s">
        <v>70</v>
      </c>
      <c r="B40" s="177"/>
      <c r="C40" s="178"/>
      <c r="D40" s="170">
        <v>1898</v>
      </c>
      <c r="E40" s="170">
        <v>2166</v>
      </c>
      <c r="F40" s="171">
        <f t="shared" si="2"/>
        <v>4064</v>
      </c>
      <c r="G40" s="172"/>
    </row>
    <row r="41" spans="1:7" ht="15" customHeight="1">
      <c r="A41" s="173" t="s">
        <v>71</v>
      </c>
      <c r="B41" s="174"/>
      <c r="C41" s="175"/>
      <c r="D41" s="170">
        <v>587</v>
      </c>
      <c r="E41" s="170">
        <v>794</v>
      </c>
      <c r="F41" s="171">
        <f t="shared" si="2"/>
        <v>1381</v>
      </c>
      <c r="G41" s="172"/>
    </row>
    <row r="42" spans="1:7" ht="15" customHeight="1">
      <c r="A42" s="176" t="s">
        <v>72</v>
      </c>
      <c r="B42" s="177"/>
      <c r="C42" s="178"/>
      <c r="D42" s="170">
        <v>707</v>
      </c>
      <c r="E42" s="170">
        <v>696</v>
      </c>
      <c r="F42" s="171">
        <f t="shared" si="2"/>
        <v>1403</v>
      </c>
      <c r="G42" s="172"/>
    </row>
    <row r="43" spans="1:7" ht="12.75">
      <c r="A43" s="176" t="s">
        <v>73</v>
      </c>
      <c r="B43" s="177"/>
      <c r="C43" s="178"/>
      <c r="D43" s="170">
        <v>635</v>
      </c>
      <c r="E43" s="170">
        <v>698</v>
      </c>
      <c r="F43" s="171">
        <f t="shared" si="2"/>
        <v>1333</v>
      </c>
      <c r="G43" s="172"/>
    </row>
    <row r="44" spans="1:7" ht="15" customHeight="1">
      <c r="A44" s="176" t="s">
        <v>74</v>
      </c>
      <c r="B44" s="177"/>
      <c r="C44" s="178"/>
      <c r="D44" s="170">
        <v>746</v>
      </c>
      <c r="E44" s="170">
        <v>908</v>
      </c>
      <c r="F44" s="171">
        <f t="shared" si="2"/>
        <v>1654</v>
      </c>
      <c r="G44" s="172"/>
    </row>
    <row r="45" spans="1:7" ht="12.75">
      <c r="A45" s="179" t="s">
        <v>75</v>
      </c>
      <c r="B45" s="174"/>
      <c r="C45" s="175"/>
      <c r="D45" s="170">
        <v>743</v>
      </c>
      <c r="E45" s="170">
        <v>922</v>
      </c>
      <c r="F45" s="171">
        <f t="shared" si="2"/>
        <v>1665</v>
      </c>
      <c r="G45" s="172"/>
    </row>
    <row r="46" spans="1:7" ht="12.75">
      <c r="A46" s="180" t="s">
        <v>76</v>
      </c>
      <c r="B46" s="181"/>
      <c r="C46" s="182"/>
      <c r="D46" s="170">
        <v>373</v>
      </c>
      <c r="E46" s="170">
        <v>400</v>
      </c>
      <c r="F46" s="171">
        <f t="shared" si="2"/>
        <v>773</v>
      </c>
      <c r="G46" s="172"/>
    </row>
    <row r="47" spans="1:7" ht="12.75">
      <c r="A47" s="155" t="s">
        <v>128</v>
      </c>
      <c r="B47" s="195"/>
      <c r="C47" s="196"/>
      <c r="D47" s="197">
        <f>SUM(D38:D46)</f>
        <v>6189</v>
      </c>
      <c r="E47" s="198">
        <f>SUM(E38:E46)</f>
        <v>7096</v>
      </c>
      <c r="F47" s="199">
        <f>SUM(F38:F46)</f>
        <v>13285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337</v>
      </c>
      <c r="E71" s="170">
        <v>357</v>
      </c>
      <c r="F71" s="171">
        <f t="shared" si="3"/>
        <v>694</v>
      </c>
      <c r="G71" s="172"/>
    </row>
    <row r="72" spans="1:7" ht="15" customHeight="1">
      <c r="A72" s="176" t="s">
        <v>70</v>
      </c>
      <c r="B72" s="177"/>
      <c r="C72" s="178"/>
      <c r="D72" s="170">
        <v>1164</v>
      </c>
      <c r="E72" s="170">
        <v>1191</v>
      </c>
      <c r="F72" s="171">
        <f t="shared" si="3"/>
        <v>2355</v>
      </c>
      <c r="G72" s="172"/>
    </row>
    <row r="73" spans="1:7" ht="15" customHeight="1">
      <c r="A73" s="173" t="s">
        <v>71</v>
      </c>
      <c r="B73" s="174"/>
      <c r="C73" s="175"/>
      <c r="D73" s="170">
        <v>234</v>
      </c>
      <c r="E73" s="170">
        <v>333</v>
      </c>
      <c r="F73" s="171">
        <f t="shared" si="3"/>
        <v>567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170</v>
      </c>
      <c r="E75" s="170">
        <v>187</v>
      </c>
      <c r="F75" s="171">
        <f t="shared" si="3"/>
        <v>357</v>
      </c>
      <c r="G75" s="172"/>
    </row>
    <row r="76" spans="1:7" ht="15" customHeight="1">
      <c r="A76" s="176" t="s">
        <v>74</v>
      </c>
      <c r="B76" s="177"/>
      <c r="C76" s="178"/>
      <c r="D76" s="170">
        <v>153</v>
      </c>
      <c r="E76" s="170">
        <v>153</v>
      </c>
      <c r="F76" s="171">
        <f t="shared" si="3"/>
        <v>306</v>
      </c>
      <c r="G76" s="172"/>
    </row>
    <row r="77" spans="1:7" ht="12.75">
      <c r="A77" s="179" t="s">
        <v>75</v>
      </c>
      <c r="B77" s="174"/>
      <c r="C77" s="175"/>
      <c r="D77" s="170">
        <v>5727</v>
      </c>
      <c r="E77" s="170">
        <v>5864</v>
      </c>
      <c r="F77" s="171">
        <f t="shared" si="3"/>
        <v>11591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8034</v>
      </c>
      <c r="E79" s="187">
        <f>SUM(E70:E78)</f>
        <v>8306</v>
      </c>
      <c r="F79" s="188">
        <f t="shared" si="3"/>
        <v>16340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116</v>
      </c>
      <c r="E102" s="170">
        <v>106</v>
      </c>
      <c r="F102" s="171">
        <f aca="true" t="shared" si="4" ref="F102:F111">SUM(D102:E102)</f>
        <v>222</v>
      </c>
      <c r="G102" s="172"/>
    </row>
    <row r="103" spans="1:7" ht="15" customHeight="1">
      <c r="A103" s="176" t="s">
        <v>169</v>
      </c>
      <c r="B103" s="177"/>
      <c r="C103" s="178"/>
      <c r="D103" s="170">
        <v>351</v>
      </c>
      <c r="E103" s="170">
        <v>386</v>
      </c>
      <c r="F103" s="171">
        <f t="shared" si="4"/>
        <v>737</v>
      </c>
      <c r="G103" s="172"/>
    </row>
    <row r="104" spans="1:7" ht="15" customHeight="1">
      <c r="A104" s="176" t="s">
        <v>70</v>
      </c>
      <c r="B104" s="177"/>
      <c r="C104" s="178"/>
      <c r="D104" s="170">
        <v>1615</v>
      </c>
      <c r="E104" s="170">
        <v>1821</v>
      </c>
      <c r="F104" s="171">
        <f t="shared" si="4"/>
        <v>3436</v>
      </c>
      <c r="G104" s="172"/>
    </row>
    <row r="105" spans="1:7" ht="15" customHeight="1">
      <c r="A105" s="173" t="s">
        <v>71</v>
      </c>
      <c r="B105" s="174"/>
      <c r="C105" s="175"/>
      <c r="D105" s="170">
        <v>624</v>
      </c>
      <c r="E105" s="170">
        <v>785</v>
      </c>
      <c r="F105" s="171">
        <f t="shared" si="4"/>
        <v>1409</v>
      </c>
      <c r="G105" s="172"/>
    </row>
    <row r="106" spans="1:7" ht="15" customHeight="1">
      <c r="A106" s="176" t="s">
        <v>72</v>
      </c>
      <c r="B106" s="177"/>
      <c r="C106" s="178"/>
      <c r="D106" s="170">
        <v>458</v>
      </c>
      <c r="E106" s="170">
        <v>457</v>
      </c>
      <c r="F106" s="171">
        <f t="shared" si="4"/>
        <v>915</v>
      </c>
      <c r="G106" s="172"/>
    </row>
    <row r="107" spans="1:7" ht="12.75">
      <c r="A107" s="176" t="s">
        <v>73</v>
      </c>
      <c r="B107" s="177"/>
      <c r="C107" s="178"/>
      <c r="D107" s="170">
        <v>334</v>
      </c>
      <c r="E107" s="170">
        <v>352</v>
      </c>
      <c r="F107" s="171">
        <f t="shared" si="4"/>
        <v>686</v>
      </c>
      <c r="G107" s="172"/>
    </row>
    <row r="108" spans="1:7" ht="15" customHeight="1">
      <c r="A108" s="176" t="s">
        <v>74</v>
      </c>
      <c r="B108" s="177"/>
      <c r="C108" s="178"/>
      <c r="D108" s="170">
        <v>598</v>
      </c>
      <c r="E108" s="170">
        <v>695</v>
      </c>
      <c r="F108" s="171">
        <f t="shared" si="4"/>
        <v>1293</v>
      </c>
      <c r="G108" s="172"/>
    </row>
    <row r="109" spans="1:7" ht="12.75">
      <c r="A109" s="179" t="s">
        <v>75</v>
      </c>
      <c r="B109" s="174"/>
      <c r="C109" s="175"/>
      <c r="D109" s="170">
        <v>1098</v>
      </c>
      <c r="E109" s="170">
        <v>1217</v>
      </c>
      <c r="F109" s="171">
        <f t="shared" si="4"/>
        <v>2315</v>
      </c>
      <c r="G109" s="172"/>
    </row>
    <row r="110" spans="1:7" ht="12.75">
      <c r="A110" s="180" t="s">
        <v>76</v>
      </c>
      <c r="B110" s="181"/>
      <c r="C110" s="182"/>
      <c r="D110" s="170">
        <v>189</v>
      </c>
      <c r="E110" s="170">
        <v>205</v>
      </c>
      <c r="F110" s="171">
        <f t="shared" si="4"/>
        <v>394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5383</v>
      </c>
      <c r="E111" s="187">
        <f>SUM(E102:E110)</f>
        <v>6024</v>
      </c>
      <c r="F111" s="188">
        <f t="shared" si="4"/>
        <v>11407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2012-03-28T15:26:46Z</dcterms:modified>
  <cp:category/>
  <cp:version/>
  <cp:contentType/>
  <cp:contentStatus/>
</cp:coreProperties>
</file>