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<sst xmlns="http://schemas.openxmlformats.org/spreadsheetml/2006/main" count="438" uniqueCount="178">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</sst>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827"/>
        <c:crosses val="autoZero"/>
        <c:auto val="1"/>
        <c:lblOffset val="100"/>
        <c:noMultiLvlLbl val="0"/>
      </c:catAx>
      <c:valAx>
        <c:axId val="63408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30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38414"/>
        <c:axId val="10245727"/>
      </c:barChart>
      <c:cat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2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42803"/>
        <c:crosses val="autoZero"/>
        <c:auto val="1"/>
        <c:lblOffset val="100"/>
        <c:noMultiLvlLbl val="0"/>
      </c:catAx>
      <c:valAx>
        <c:axId val="462428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51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532044"/>
        <c:axId val="54679533"/>
      </c:bar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3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353750"/>
        <c:axId val="66966023"/>
      </c:bar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823296"/>
        <c:axId val="55538753"/>
      </c:bar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38753"/>
        <c:crosses val="autoZero"/>
        <c:auto val="1"/>
        <c:lblOffset val="100"/>
        <c:noMultiLvlLbl val="0"/>
      </c:catAx>
      <c:valAx>
        <c:axId val="55538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23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086730"/>
        <c:axId val="2345115"/>
      </c:bar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86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106036"/>
        <c:axId val="55736597"/>
      </c:bar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6597"/>
        <c:crosses val="autoZero"/>
        <c:auto val="1"/>
        <c:lblOffset val="100"/>
        <c:noMultiLvlLbl val="0"/>
      </c:catAx>
      <c:valAx>
        <c:axId val="557365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06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867326"/>
        <c:axId val="18370479"/>
      </c:bar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0479"/>
        <c:crosses val="autoZero"/>
        <c:auto val="1"/>
        <c:lblOffset val="100"/>
        <c:noMultiLvlLbl val="0"/>
      </c:catAx>
      <c:valAx>
        <c:axId val="18370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7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116584"/>
        <c:axId val="11613801"/>
      </c:bar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3801"/>
        <c:crosses val="autoZero"/>
        <c:auto val="1"/>
        <c:lblOffset val="100"/>
        <c:noMultiLvlLbl val="0"/>
      </c:catAx>
      <c:valAx>
        <c:axId val="11613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1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44949"/>
        <c:crosses val="autoZero"/>
        <c:auto val="1"/>
        <c:lblOffset val="100"/>
        <c:noMultiLvlLbl val="0"/>
      </c:catAx>
      <c:valAx>
        <c:axId val="438449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67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415346"/>
        <c:axId val="1193795"/>
      </c:bar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15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744156"/>
        <c:axId val="29588541"/>
      </c:bar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88541"/>
        <c:crosses val="autoZero"/>
        <c:auto val="1"/>
        <c:lblOffset val="100"/>
        <c:noMultiLvlLbl val="0"/>
      </c:catAx>
      <c:valAx>
        <c:axId val="295885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44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970278"/>
        <c:axId val="47861591"/>
      </c:bar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61591"/>
        <c:crosses val="autoZero"/>
        <c:auto val="1"/>
        <c:lblOffset val="100"/>
        <c:noMultiLvlLbl val="0"/>
      </c:catAx>
      <c:valAx>
        <c:axId val="478615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0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101136"/>
        <c:axId val="51583633"/>
      </c:bar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83633"/>
        <c:crosses val="autoZero"/>
        <c:auto val="1"/>
        <c:lblOffset val="100"/>
        <c:noMultiLvlLbl val="0"/>
      </c:catAx>
      <c:valAx>
        <c:axId val="515836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01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599514"/>
        <c:axId val="17524715"/>
      </c:bar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auto val="1"/>
        <c:lblOffset val="100"/>
        <c:noMultiLvlLbl val="0"/>
      </c:catAx>
      <c:valAx>
        <c:axId val="17524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9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504708"/>
        <c:axId val="10215781"/>
      </c:bar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15781"/>
        <c:crosses val="autoZero"/>
        <c:auto val="1"/>
        <c:lblOffset val="100"/>
        <c:noMultiLvlLbl val="0"/>
      </c:catAx>
      <c:valAx>
        <c:axId val="10215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04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833166"/>
        <c:axId val="22171903"/>
      </c:bar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1903"/>
        <c:crosses val="autoZero"/>
        <c:auto val="1"/>
        <c:lblOffset val="100"/>
        <c:noMultiLvlLbl val="0"/>
      </c:catAx>
      <c:valAx>
        <c:axId val="221719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29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48115"/>
        <c:crosses val="autoZero"/>
        <c:auto val="1"/>
        <c:lblOffset val="100"/>
        <c:noMultiLvlLbl val="0"/>
      </c:catAx>
      <c:valAx>
        <c:axId val="44948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0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1879852"/>
        <c:axId val="16918669"/>
      </c:bar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9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6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34919"/>
        <c:crosses val="autoZero"/>
        <c:auto val="1"/>
        <c:lblOffset val="100"/>
        <c:noMultiLvlLbl val="0"/>
      </c:catAx>
      <c:valAx>
        <c:axId val="28234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0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073"/>
        <c:crosses val="autoZero"/>
        <c:auto val="1"/>
        <c:lblOffset val="100"/>
        <c:noMultiLvlLbl val="0"/>
      </c:catAx>
      <c:valAx>
        <c:axId val="5327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87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43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1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095390"/>
        <c:axId val="37640783"/>
      </c:bar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0783"/>
        <c:crosses val="autoZero"/>
        <c:auto val="1"/>
        <c:lblOffset val="100"/>
        <c:noMultiLvlLbl val="0"/>
      </c:catAx>
      <c:valAx>
        <c:axId val="376407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22728"/>
        <c:axId val="29004553"/>
      </c:bar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714386"/>
        <c:axId val="558563"/>
      </c:bar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563"/>
        <c:crosses val="autoZero"/>
        <c:auto val="1"/>
        <c:lblOffset val="100"/>
        <c:noMultiLvlLbl val="0"/>
      </c:catAx>
      <c:valAx>
        <c:axId val="5585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27068"/>
        <c:axId val="45243613"/>
      </c:bar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43613"/>
        <c:crosses val="autoZero"/>
        <c:auto val="1"/>
        <c:lblOffset val="100"/>
        <c:noMultiLvlLbl val="0"/>
      </c:catAx>
      <c:valAx>
        <c:axId val="4524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141744"/>
        <c:axId val="20840241"/>
      </c:bar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auto val="1"/>
        <c:lblOffset val="100"/>
        <c:noMultiLvlLbl val="0"/>
      </c:catAx>
      <c:valAx>
        <c:axId val="208402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4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19148648"/>
        <c:axId val="38120105"/>
      </c:bar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20105"/>
        <c:crosses val="autoZero"/>
        <c:auto val="1"/>
        <c:lblOffset val="100"/>
        <c:noMultiLvlLbl val="0"/>
      </c:catAx>
      <c:valAx>
        <c:axId val="381201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344442"/>
        <c:axId val="10337931"/>
      </c:bar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7931"/>
        <c:crosses val="autoZero"/>
        <c:auto val="1"/>
        <c:lblOffset val="100"/>
        <c:noMultiLvlLbl val="0"/>
      </c:catAx>
      <c:valAx>
        <c:axId val="103379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auto val="1"/>
        <c:lblOffset val="100"/>
        <c:noMultiLvlLbl val="0"/>
      </c:catAx>
      <c:valAx>
        <c:axId val="32066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32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13471"/>
        <c:crosses val="autoZero"/>
        <c:auto val="1"/>
        <c:lblOffset val="100"/>
        <c:noMultiLvlLbl val="0"/>
      </c:catAx>
      <c:valAx>
        <c:axId val="47213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5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94777"/>
        <c:crosses val="autoZero"/>
        <c:auto val="1"/>
        <c:lblOffset val="100"/>
        <c:noMultiLvlLbl val="0"/>
      </c:catAx>
      <c:valAx>
        <c:axId val="66194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6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8882082"/>
        <c:axId val="60176691"/>
      </c:bar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76691"/>
        <c:crosses val="autoZero"/>
        <c:auto val="1"/>
        <c:lblOffset val="100"/>
        <c:noMultiLvlLbl val="0"/>
      </c:catAx>
      <c:valAx>
        <c:axId val="60176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719308"/>
        <c:axId val="42473773"/>
      </c:bar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3559"/>
        <c:crosses val="autoZero"/>
        <c:auto val="1"/>
        <c:lblOffset val="100"/>
        <c:noMultiLvlLbl val="0"/>
      </c:catAx>
      <c:valAx>
        <c:axId val="178235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19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194304"/>
        <c:axId val="34422145"/>
      </c:bar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4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363850"/>
        <c:axId val="36730331"/>
      </c:bar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30331"/>
        <c:crosses val="autoZero"/>
        <c:auto val="1"/>
        <c:lblOffset val="100"/>
        <c:noMultiLvlLbl val="0"/>
      </c:catAx>
      <c:valAx>
        <c:axId val="367303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63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6805"/>
        <c:crosses val="autoZero"/>
        <c:auto val="1"/>
        <c:lblOffset val="100"/>
        <c:noMultiLvlLbl val="0"/>
      </c:catAx>
      <c:valAx>
        <c:axId val="223668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37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36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7083518"/>
        <c:axId val="66880751"/>
      </c:barChart>
      <c:catAx>
        <c:axId val="670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auto val="1"/>
        <c:lblOffset val="100"/>
        <c:noMultiLvlLbl val="0"/>
      </c:catAx>
      <c:valAx>
        <c:axId val="668807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83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055848"/>
        <c:axId val="48631721"/>
      </c:bar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31721"/>
        <c:crosses val="autoZero"/>
        <c:auto val="1"/>
        <c:lblOffset val="100"/>
        <c:noMultiLvlLbl val="0"/>
      </c:catAx>
      <c:valAx>
        <c:axId val="48631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5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44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5819"/>
        <c:crosses val="autoZero"/>
        <c:auto val="1"/>
        <c:lblOffset val="100"/>
        <c:noMultiLvlLbl val="0"/>
      </c:catAx>
      <c:valAx>
        <c:axId val="14955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1797"/>
        <c:crosses val="autoZero"/>
        <c:auto val="1"/>
        <c:lblOffset val="100"/>
        <c:noMultiLvlLbl val="0"/>
      </c:catAx>
      <c:valAx>
        <c:axId val="34617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0111"/>
        <c:crosses val="autoZero"/>
        <c:auto val="1"/>
        <c:lblOffset val="100"/>
        <c:noMultiLvlLbl val="0"/>
      </c:catAx>
      <c:valAx>
        <c:axId val="119701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6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22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6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8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6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184246"/>
        <c:axId val="29440487"/>
      </c:bar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84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7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11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45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2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8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0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55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755950"/>
        <c:axId val="44368095"/>
      </c:bar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55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768536"/>
        <c:axId val="37045913"/>
      </c:bar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68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86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94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5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7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8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8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85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08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29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17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2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522628"/>
        <c:axId val="38159333"/>
      </c:bar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22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603290"/>
        <c:axId val="56885291"/>
      </c:bar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85291"/>
        <c:crosses val="autoZero"/>
        <c:auto val="1"/>
        <c:lblOffset val="100"/>
        <c:noMultiLvlLbl val="0"/>
      </c:catAx>
      <c:valAx>
        <c:axId val="568852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03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889678"/>
        <c:axId val="3898239"/>
      </c:barChart>
      <c:cat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5084152"/>
        <c:axId val="47321913"/>
      </c:bar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4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4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18572"/>
        <c:axId val="33467149"/>
      </c:barChart>
      <c:cat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4519"/>
        <c:crosses val="autoZero"/>
        <c:auto val="1"/>
        <c:lblOffset val="100"/>
        <c:noMultiLvlLbl val="0"/>
      </c:catAx>
      <c:valAx>
        <c:axId val="264845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68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034080"/>
        <c:axId val="64871265"/>
      </c:bar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6512020"/>
        <c:axId val="15954997"/>
      </c:bar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4997"/>
        <c:crosses val="autoZero"/>
        <c:auto val="1"/>
        <c:lblOffset val="100"/>
        <c:noMultiLvlLbl val="0"/>
      </c:catAx>
      <c:valAx>
        <c:axId val="1595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1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9377246"/>
        <c:axId val="17286351"/>
      </c:bar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77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5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205572"/>
        <c:axId val="44305829"/>
      </c:bar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05829"/>
        <c:crosses val="autoZero"/>
        <c:auto val="1"/>
        <c:lblOffset val="100"/>
        <c:noMultiLvlLbl val="0"/>
      </c:catAx>
      <c:valAx>
        <c:axId val="44305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5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571"/>
        <c:crosses val="autoZero"/>
        <c:auto val="1"/>
        <c:lblOffset val="100"/>
        <c:noMultiLvlLbl val="0"/>
      </c:catAx>
      <c:valAx>
        <c:axId val="17695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9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17533"/>
        <c:crosses val="autoZero"/>
        <c:auto val="1"/>
        <c:lblOffset val="100"/>
        <c:noMultiLvlLbl val="0"/>
      </c:catAx>
      <c:valAx>
        <c:axId val="911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8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4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06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6815"/>
        <c:crosses val="autoZero"/>
        <c:auto val="1"/>
        <c:lblOffset val="100"/>
        <c:noMultiLvlLbl val="0"/>
      </c:catAx>
      <c:valAx>
        <c:axId val="184868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63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4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02367"/>
        <c:crosses val="autoZero"/>
        <c:auto val="1"/>
        <c:lblOffset val="100"/>
        <c:noMultiLvlLbl val="0"/>
      </c:catAx>
      <c:valAx>
        <c:axId val="32002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0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5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67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1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auto val="1"/>
        <c:lblOffset val="100"/>
        <c:noMultiLvlLbl val="0"/>
      </c:catAx>
      <c:valAx>
        <c:axId val="23490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auto val="1"/>
        <c:lblOffset val="100"/>
        <c:noMultiLvlLbl val="0"/>
      </c:catAx>
      <c:valAx>
        <c:axId val="236754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7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1891"/>
        <c:crosses val="autoZero"/>
        <c:auto val="1"/>
        <c:lblOffset val="100"/>
        <c:noMultiLvlLbl val="0"/>
      </c:catAx>
      <c:valAx>
        <c:axId val="386618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05437"/>
        <c:crosses val="autoZero"/>
        <c:auto val="1"/>
        <c:lblOffset val="100"/>
        <c:noMultiLvlLbl val="0"/>
      </c:catAx>
      <c:valAx>
        <c:axId val="446054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2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904614"/>
        <c:axId val="56270615"/>
      </c:bar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70615"/>
        <c:crosses val="autoZero"/>
        <c:auto val="1"/>
        <c:lblOffset val="100"/>
        <c:noMultiLvlLbl val="0"/>
      </c:catAx>
      <c:valAx>
        <c:axId val="56270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4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673488"/>
        <c:axId val="61625937"/>
      </c:bar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25937"/>
        <c:crosses val="autoZero"/>
        <c:auto val="1"/>
        <c:lblOffset val="100"/>
        <c:noMultiLvlLbl val="0"/>
      </c:catAx>
      <c:valAx>
        <c:axId val="61625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7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585848"/>
        <c:axId val="42054905"/>
      </c:bar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4905"/>
        <c:crosses val="autoZero"/>
        <c:auto val="1"/>
        <c:lblOffset val="100"/>
        <c:noMultiLvlLbl val="0"/>
      </c:catAx>
      <c:valAx>
        <c:axId val="420549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5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762522"/>
        <c:axId val="25644971"/>
      </c:bar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44971"/>
        <c:crosses val="autoZero"/>
        <c:auto val="1"/>
        <c:lblOffset val="100"/>
        <c:noMultiLvlLbl val="0"/>
      </c:catAx>
      <c:valAx>
        <c:axId val="256449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62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478148"/>
        <c:axId val="63976741"/>
      </c:bar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76741"/>
        <c:crosses val="autoZero"/>
        <c:auto val="1"/>
        <c:lblOffset val="100"/>
        <c:noMultiLvlLbl val="0"/>
      </c:catAx>
      <c:valAx>
        <c:axId val="639767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8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492664"/>
        <c:axId val="52563065"/>
      </c:bar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3065"/>
        <c:crosses val="autoZero"/>
        <c:auto val="1"/>
        <c:lblOffset val="100"/>
        <c:noMultiLvlLbl val="0"/>
      </c:catAx>
      <c:valAx>
        <c:axId val="52563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92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05538"/>
        <c:axId val="29749843"/>
      </c:barChart>
      <c:cat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49843"/>
        <c:crosses val="autoZero"/>
        <c:auto val="1"/>
        <c:lblOffset val="100"/>
        <c:noMultiLvlLbl val="0"/>
      </c:catAx>
      <c:valAx>
        <c:axId val="297498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421996"/>
        <c:axId val="60927053"/>
      </c:bar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27053"/>
        <c:crosses val="autoZero"/>
        <c:auto val="1"/>
        <c:lblOffset val="100"/>
        <c:noMultiLvlLbl val="0"/>
      </c:catAx>
      <c:valAx>
        <c:axId val="609270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21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1569"/>
        <c:crosses val="autoZero"/>
        <c:auto val="1"/>
        <c:lblOffset val="100"/>
        <c:noMultiLvlLbl val="0"/>
      </c:catAx>
      <c:valAx>
        <c:axId val="42001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62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83899"/>
        <c:crosses val="autoZero"/>
        <c:auto val="1"/>
        <c:lblOffset val="100"/>
        <c:noMultiLvlLbl val="0"/>
      </c:catAx>
      <c:valAx>
        <c:axId val="4668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6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99445"/>
        <c:crosses val="autoZero"/>
        <c:auto val="1"/>
        <c:lblOffset val="100"/>
        <c:noMultiLvlLbl val="0"/>
      </c:catAx>
      <c:valAx>
        <c:axId val="232994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4115"/>
        <c:crosses val="autoZero"/>
        <c:auto val="1"/>
        <c:lblOffset val="100"/>
        <c:noMultiLvlLbl val="0"/>
      </c:catAx>
      <c:valAx>
        <c:axId val="510041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49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06863"/>
        <c:crosses val="autoZero"/>
        <c:auto val="1"/>
        <c:lblOffset val="100"/>
        <c:noMultiLvlLbl val="0"/>
      </c:catAx>
      <c:valAx>
        <c:axId val="82068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752904"/>
        <c:axId val="60776137"/>
      </c:barChart>
      <c:cat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6137"/>
        <c:crosses val="autoZero"/>
        <c:auto val="1"/>
        <c:lblOffset val="100"/>
        <c:noMultiLvlLbl val="0"/>
      </c:catAx>
      <c:valAx>
        <c:axId val="607761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5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114322"/>
        <c:axId val="23920035"/>
      </c:bar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20035"/>
        <c:crosses val="autoZero"/>
        <c:auto val="1"/>
        <c:lblOffset val="100"/>
        <c:noMultiLvlLbl val="0"/>
      </c:catAx>
      <c:valAx>
        <c:axId val="2392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1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953724"/>
        <c:axId val="58474653"/>
      </c:bar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4653"/>
        <c:crosses val="autoZero"/>
        <c:auto val="1"/>
        <c:lblOffset val="100"/>
        <c:noMultiLvlLbl val="0"/>
      </c:catAx>
      <c:valAx>
        <c:axId val="584746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3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6423"/>
        <c:crosses val="autoZero"/>
        <c:auto val="1"/>
        <c:lblOffset val="100"/>
        <c:noMultiLvlLbl val="0"/>
      </c:catAx>
      <c:valAx>
        <c:axId val="388264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0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893488"/>
        <c:axId val="57932529"/>
      </c:bar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32529"/>
        <c:crosses val="autoZero"/>
        <c:auto val="1"/>
        <c:lblOffset val="100"/>
        <c:noMultiLvlLbl val="0"/>
      </c:catAx>
      <c:valAx>
        <c:axId val="579325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9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3243"/>
        <c:crosses val="autoZero"/>
        <c:auto val="1"/>
        <c:lblOffset val="100"/>
        <c:noMultiLvlLbl val="0"/>
      </c:catAx>
      <c:valAx>
        <c:axId val="62023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30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26757"/>
        <c:crosses val="autoZero"/>
        <c:auto val="1"/>
        <c:lblOffset val="100"/>
        <c:noMultiLvlLbl val="0"/>
      </c:catAx>
      <c:valAx>
        <c:axId val="57826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8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55711"/>
        <c:crosses val="autoZero"/>
        <c:auto val="1"/>
        <c:lblOffset val="100"/>
        <c:noMultiLvlLbl val="0"/>
      </c:catAx>
      <c:valAx>
        <c:axId val="53455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78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3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3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46072290"/>
        <c:axId val="11997427"/>
      </c:bar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97427"/>
        <c:crosses val="autoZero"/>
        <c:auto val="1"/>
        <c:lblOffset val="100"/>
        <c:noMultiLvlLbl val="0"/>
      </c:catAx>
      <c:valAx>
        <c:axId val="11997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72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867980"/>
        <c:axId val="32267501"/>
      </c:bar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7501"/>
        <c:crosses val="autoZero"/>
        <c:auto val="1"/>
        <c:lblOffset val="100"/>
        <c:noMultiLvlLbl val="0"/>
      </c:catAx>
      <c:valAx>
        <c:axId val="32267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67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972054"/>
        <c:axId val="63530759"/>
      </c:bar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759"/>
        <c:crosses val="autoZero"/>
        <c:auto val="1"/>
        <c:lblOffset val="100"/>
        <c:noMultiLvlLbl val="0"/>
      </c:catAx>
      <c:valAx>
        <c:axId val="635307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72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905920"/>
        <c:axId val="45717825"/>
      </c:bar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5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6315"/>
        <c:crosses val="autoZero"/>
        <c:auto val="1"/>
        <c:lblOffset val="100"/>
        <c:noMultiLvlLbl val="0"/>
      </c:catAx>
      <c:valAx>
        <c:axId val="121563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7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297972"/>
        <c:axId val="45137429"/>
      </c:bar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37429"/>
        <c:crosses val="autoZero"/>
        <c:auto val="1"/>
        <c:lblOffset val="100"/>
        <c:noMultiLvlLbl val="0"/>
      </c:catAx>
      <c:valAx>
        <c:axId val="45137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7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3103"/>
        <c:crosses val="autoZero"/>
        <c:auto val="1"/>
        <c:lblOffset val="100"/>
        <c:noMultiLvlLbl val="0"/>
      </c:catAx>
      <c:valAx>
        <c:axId val="322531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4521"/>
        <c:crosses val="autoZero"/>
        <c:auto val="1"/>
        <c:lblOffset val="100"/>
        <c:noMultiLvlLbl val="0"/>
      </c:catAx>
      <c:valAx>
        <c:axId val="623645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4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409778"/>
        <c:axId val="18361411"/>
      </c:bar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09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79293"/>
        <c:crosses val="autoZero"/>
        <c:auto val="1"/>
        <c:lblOffset val="100"/>
        <c:noMultiLvlLbl val="0"/>
      </c:catAx>
      <c:valAx>
        <c:axId val="10879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3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89270"/>
        <c:axId val="33203431"/>
      </c:bar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9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07511"/>
        <c:crosses val="autoZero"/>
        <c:auto val="1"/>
        <c:lblOffset val="100"/>
        <c:noMultiLvlLbl val="0"/>
      </c:catAx>
      <c:valAx>
        <c:axId val="8807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19761"/>
        <c:crosses val="autoZero"/>
        <c:auto val="1"/>
        <c:lblOffset val="100"/>
        <c:noMultiLvlLbl val="0"/>
      </c:catAx>
      <c:valAx>
        <c:axId val="42319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58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5333530"/>
        <c:axId val="5348587"/>
      </c:bar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8587"/>
        <c:crosses val="autoZero"/>
        <c:auto val="1"/>
        <c:lblOffset val="100"/>
        <c:noMultiLvlLbl val="0"/>
      </c:catAx>
      <c:valAx>
        <c:axId val="53485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33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8137284"/>
        <c:axId val="30582373"/>
      </c:bar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37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805902"/>
        <c:axId val="61253119"/>
      </c:bar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53119"/>
        <c:crosses val="autoZero"/>
        <c:auto val="1"/>
        <c:lblOffset val="100"/>
        <c:noMultiLvlLbl val="0"/>
      </c:catAx>
      <c:valAx>
        <c:axId val="612531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5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395424"/>
        <c:axId val="5123361"/>
      </c:bar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95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110250"/>
        <c:axId val="12339067"/>
      </c:bar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10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942740"/>
        <c:axId val="59940341"/>
      </c:bar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2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92158"/>
        <c:axId val="23329423"/>
      </c:bar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auto val="1"/>
        <c:lblOffset val="100"/>
        <c:noMultiLvlLbl val="0"/>
      </c:catAx>
      <c:valAx>
        <c:axId val="233294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638216"/>
        <c:axId val="10635081"/>
      </c:bar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35081"/>
        <c:crosses val="autoZero"/>
        <c:auto val="1"/>
        <c:lblOffset val="100"/>
        <c:noMultiLvlLbl val="0"/>
      </c:catAx>
      <c:valAx>
        <c:axId val="10635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8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20108772"/>
        <c:axId val="46761221"/>
      </c:lineChart>
      <c:date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auto val="0"/>
        <c:noMultiLvlLbl val="0"/>
      </c:dateAx>
      <c:valAx>
        <c:axId val="46761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08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606866"/>
        <c:axId val="56135203"/>
      </c:bar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auto val="1"/>
        <c:lblOffset val="100"/>
        <c:noMultiLvlLbl val="0"/>
      </c:catAx>
      <c:valAx>
        <c:axId val="56135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06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454780"/>
        <c:axId val="50657565"/>
      </c:bar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57565"/>
        <c:crosses val="autoZero"/>
        <c:auto val="1"/>
        <c:lblOffset val="100"/>
        <c:noMultiLvlLbl val="0"/>
      </c:catAx>
      <c:valAx>
        <c:axId val="50657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54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264902"/>
        <c:axId val="9622071"/>
      </c:bar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2071"/>
        <c:crosses val="autoZero"/>
        <c:auto val="1"/>
        <c:lblOffset val="100"/>
        <c:noMultiLvlLbl val="0"/>
      </c:catAx>
      <c:valAx>
        <c:axId val="96220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4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489776"/>
        <c:axId val="41190257"/>
      </c:bar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89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167994"/>
        <c:axId val="48076491"/>
      </c:bar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76491"/>
        <c:crosses val="autoZero"/>
        <c:auto val="1"/>
        <c:lblOffset val="100"/>
        <c:noMultiLvlLbl val="0"/>
      </c:catAx>
      <c:valAx>
        <c:axId val="48076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7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035236"/>
        <c:axId val="1881669"/>
      </c:bar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3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935022"/>
        <c:axId val="18197471"/>
      </c:bar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35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559512"/>
        <c:axId val="64709017"/>
      </c:bar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9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510242"/>
        <c:axId val="6938995"/>
      </c:bar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450956"/>
        <c:axId val="25187693"/>
      </c:bar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0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8197806"/>
        <c:axId val="29562527"/>
      </c:bar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2527"/>
        <c:crosses val="autoZero"/>
        <c:auto val="1"/>
        <c:lblOffset val="100"/>
        <c:noMultiLvlLbl val="0"/>
      </c:catAx>
      <c:valAx>
        <c:axId val="29562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9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362646"/>
        <c:axId val="26937223"/>
      </c:bar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auto val="1"/>
        <c:lblOffset val="100"/>
        <c:noMultiLvlLbl val="0"/>
      </c:catAx>
      <c:valAx>
        <c:axId val="26937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1425"/>
        <c:crosses val="autoZero"/>
        <c:auto val="1"/>
        <c:lblOffset val="100"/>
        <c:noMultiLvlLbl val="0"/>
      </c:catAx>
      <c:valAx>
        <c:axId val="344314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08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447370"/>
        <c:axId val="37482011"/>
      </c:bar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3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auto val="1"/>
        <c:lblOffset val="100"/>
        <c:noMultiLvlLbl val="0"/>
      </c:catAx>
      <c:valAx>
        <c:axId val="32597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8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40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0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242588"/>
        <c:axId val="56965565"/>
      </c:bar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65565"/>
        <c:crosses val="autoZero"/>
        <c:auto val="1"/>
        <c:lblOffset val="100"/>
        <c:noMultiLvlLbl val="0"/>
      </c:catAx>
      <c:valAx>
        <c:axId val="56965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42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2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619024"/>
        <c:axId val="21809169"/>
      </c:bar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09169"/>
        <c:crosses val="autoZero"/>
        <c:auto val="1"/>
        <c:lblOffset val="100"/>
        <c:noMultiLvlLbl val="0"/>
      </c:catAx>
      <c:valAx>
        <c:axId val="21809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1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64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192388"/>
        <c:axId val="13860581"/>
      </c:bar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0581"/>
        <c:crosses val="autoZero"/>
        <c:auto val="1"/>
        <c:lblOffset val="100"/>
        <c:noMultiLvlLbl val="0"/>
      </c:catAx>
      <c:valAx>
        <c:axId val="138605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9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636366"/>
        <c:axId val="48965247"/>
      </c:bar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65247"/>
        <c:crosses val="autoZero"/>
        <c:auto val="1"/>
        <c:lblOffset val="100"/>
        <c:noMultiLvlLbl val="0"/>
      </c:catAx>
      <c:valAx>
        <c:axId val="489652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6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034040"/>
        <c:axId val="6762041"/>
      </c:bar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62041"/>
        <c:crosses val="autoZero"/>
        <c:auto val="1"/>
        <c:lblOffset val="100"/>
        <c:noMultiLvlLbl val="0"/>
      </c:catAx>
      <c:valAx>
        <c:axId val="6762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34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858370"/>
        <c:axId val="10854419"/>
      </c:bar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54419"/>
        <c:crosses val="autoZero"/>
        <c:auto val="1"/>
        <c:lblOffset val="100"/>
        <c:noMultiLvlLbl val="0"/>
      </c:catAx>
      <c:valAx>
        <c:axId val="10854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58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580908"/>
        <c:axId val="6792717"/>
      </c:bar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92717"/>
        <c:crosses val="autoZero"/>
        <c:auto val="1"/>
        <c:lblOffset val="100"/>
        <c:noMultiLvlLbl val="0"/>
      </c:catAx>
      <c:valAx>
        <c:axId val="67927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0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134454"/>
        <c:axId val="13339175"/>
      </c:bar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9175"/>
        <c:crosses val="autoZero"/>
        <c:auto val="1"/>
        <c:lblOffset val="100"/>
        <c:noMultiLvlLbl val="0"/>
      </c:catAx>
      <c:valAx>
        <c:axId val="133391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943712"/>
        <c:axId val="6731361"/>
      </c:bar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31361"/>
        <c:crosses val="autoZero"/>
        <c:auto val="1"/>
        <c:lblOffset val="100"/>
        <c:noMultiLvlLbl val="0"/>
      </c:catAx>
      <c:valAx>
        <c:axId val="67313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43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582250"/>
        <c:axId val="8369339"/>
      </c:bar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69339"/>
        <c:crosses val="autoZero"/>
        <c:auto val="1"/>
        <c:lblOffset val="100"/>
        <c:noMultiLvlLbl val="0"/>
      </c:catAx>
      <c:valAx>
        <c:axId val="836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82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215188"/>
        <c:axId val="6827829"/>
      </c:barChart>
      <c:cat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27829"/>
        <c:crosses val="autoZero"/>
        <c:auto val="1"/>
        <c:lblOffset val="100"/>
        <c:noMultiLvlLbl val="0"/>
      </c:catAx>
      <c:valAx>
        <c:axId val="6827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1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9136930"/>
        <c:axId val="15123507"/>
      </c:bar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23507"/>
        <c:crosses val="autoZero"/>
        <c:auto val="1"/>
        <c:lblOffset val="100"/>
        <c:noMultiLvlLbl val="0"/>
      </c:catAx>
      <c:valAx>
        <c:axId val="15123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450462"/>
        <c:axId val="16183247"/>
      </c:bar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3247"/>
        <c:crosses val="autoZero"/>
        <c:auto val="1"/>
        <c:lblOffset val="100"/>
        <c:noMultiLvlLbl val="0"/>
      </c:catAx>
      <c:valAx>
        <c:axId val="161832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5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431496"/>
        <c:axId val="35774601"/>
      </c:bar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auto val="1"/>
        <c:lblOffset val="100"/>
        <c:noMultiLvlLbl val="0"/>
      </c:catAx>
      <c:valAx>
        <c:axId val="35774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31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535954"/>
        <c:axId val="12061539"/>
      </c:bar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auto val="1"/>
        <c:lblOffset val="100"/>
        <c:noMultiLvlLbl val="0"/>
      </c:catAx>
      <c:valAx>
        <c:axId val="12061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3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444988"/>
        <c:axId val="37460573"/>
      </c:bar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60573"/>
        <c:crosses val="autoZero"/>
        <c:auto val="1"/>
        <c:lblOffset val="100"/>
        <c:noMultiLvlLbl val="0"/>
      </c:catAx>
      <c:valAx>
        <c:axId val="37460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00838"/>
        <c:axId val="14407543"/>
      </c:bar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7543"/>
        <c:crosses val="autoZero"/>
        <c:auto val="1"/>
        <c:lblOffset val="100"/>
        <c:noMultiLvlLbl val="0"/>
      </c:catAx>
      <c:valAx>
        <c:axId val="14407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559024"/>
        <c:axId val="26160305"/>
      </c:bar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auto val="1"/>
        <c:lblOffset val="100"/>
        <c:noMultiLvlLbl val="0"/>
      </c:catAx>
      <c:valAx>
        <c:axId val="261603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116154"/>
        <c:axId val="38609931"/>
      </c:bar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6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45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025774"/>
        <c:axId val="50905375"/>
      </c:bar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495192"/>
        <c:axId val="29694681"/>
      </c:bar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5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893836"/>
        <c:axId val="17044525"/>
      </c:bar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44525"/>
        <c:crosses val="autoZero"/>
        <c:auto val="1"/>
        <c:lblOffset val="100"/>
        <c:noMultiLvlLbl val="0"/>
      </c:catAx>
      <c:valAx>
        <c:axId val="170445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925538"/>
        <c:axId val="56458931"/>
      </c:bar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58931"/>
        <c:crosses val="autoZero"/>
        <c:auto val="1"/>
        <c:lblOffset val="100"/>
        <c:noMultiLvlLbl val="0"/>
      </c:catAx>
      <c:valAx>
        <c:axId val="564589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2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368332"/>
        <c:axId val="9770669"/>
      </c:bar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827158"/>
        <c:axId val="53226695"/>
      </c:bar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26695"/>
        <c:crosses val="autoZero"/>
        <c:auto val="1"/>
        <c:lblOffset val="100"/>
        <c:noMultiLvlLbl val="0"/>
      </c:catAx>
      <c:valAx>
        <c:axId val="532266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2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278208"/>
        <c:axId val="16395009"/>
      </c:bar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7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3337354"/>
        <c:axId val="52927323"/>
      </c:bar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27323"/>
        <c:crosses val="autoZero"/>
        <c:auto val="1"/>
        <c:lblOffset val="100"/>
        <c:noMultiLvlLbl val="0"/>
      </c:catAx>
      <c:valAx>
        <c:axId val="52927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3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583860"/>
        <c:axId val="59254741"/>
      </c:barChart>
      <c:cat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54741"/>
        <c:crosses val="autoZero"/>
        <c:auto val="1"/>
        <c:lblOffset val="100"/>
        <c:noMultiLvlLbl val="0"/>
      </c:catAx>
      <c:valAx>
        <c:axId val="592547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3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63530622"/>
        <c:axId val="34904687"/>
      </c:bar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4687"/>
        <c:crosses val="autoZero"/>
        <c:auto val="1"/>
        <c:lblOffset val="100"/>
        <c:noMultiLvlLbl val="0"/>
      </c:catAx>
      <c:valAx>
        <c:axId val="349046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3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5706728"/>
        <c:axId val="8707369"/>
      </c:bar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auto val="1"/>
        <c:lblOffset val="100"/>
        <c:noMultiLvlLbl val="0"/>
      </c:catAx>
      <c:valAx>
        <c:axId val="87073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06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11257458"/>
        <c:axId val="34208259"/>
      </c:area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74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39438876"/>
        <c:axId val="19405565"/>
      </c:area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88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9255"/>
        <c:crosses val="autoZero"/>
        <c:auto val="1"/>
        <c:lblOffset val="100"/>
        <c:noMultiLvlLbl val="0"/>
      </c:catAx>
      <c:valAx>
        <c:axId val="384292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8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40432358"/>
        <c:axId val="28346903"/>
      </c:area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323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3795536"/>
        <c:axId val="14397777"/>
      </c:area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7777"/>
        <c:crosses val="autoZero"/>
        <c:auto val="1"/>
        <c:lblOffset val="100"/>
        <c:noMultiLvlLbl val="0"/>
      </c:catAx>
      <c:valAx>
        <c:axId val="14397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955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62471130"/>
        <c:axId val="25369259"/>
      </c:area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711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996740"/>
        <c:axId val="41644069"/>
      </c:bar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6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252302"/>
        <c:axId val="17726399"/>
      </c:bar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319864"/>
        <c:axId val="26552185"/>
      </c:bar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auto val="1"/>
        <c:lblOffset val="100"/>
        <c:noMultiLvlLbl val="0"/>
      </c:catAx>
      <c:valAx>
        <c:axId val="265521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19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643074"/>
        <c:axId val="3243347"/>
      </c:bar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auto val="1"/>
        <c:lblOffset val="100"/>
        <c:noMultiLvlLbl val="0"/>
      </c:catAx>
      <c:valAx>
        <c:axId val="32433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3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190124"/>
        <c:axId val="61384525"/>
      </c:bar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4525"/>
        <c:crosses val="autoZero"/>
        <c:auto val="1"/>
        <c:lblOffset val="100"/>
        <c:noMultiLvlLbl val="0"/>
      </c:catAx>
      <c:valAx>
        <c:axId val="61384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90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589814"/>
        <c:axId val="6090599"/>
      </c:bar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0599"/>
        <c:crosses val="autoZero"/>
        <c:auto val="1"/>
        <c:lblOffset val="100"/>
        <c:noMultiLvlLbl val="0"/>
      </c:catAx>
      <c:valAx>
        <c:axId val="60905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1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10318976"/>
        <c:axId val="25761921"/>
      </c:bar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1921"/>
        <c:crosses val="autoZero"/>
        <c:auto val="1"/>
        <c:lblOffset val="100"/>
        <c:noMultiLvlLbl val="0"/>
      </c:catAx>
      <c:valAx>
        <c:axId val="25761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18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861738"/>
        <c:axId val="30646779"/>
      </c:bar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6779"/>
        <c:crosses val="autoZero"/>
        <c:auto val="1"/>
        <c:lblOffset val="100"/>
        <c:noMultiLvlLbl val="0"/>
      </c:catAx>
      <c:valAx>
        <c:axId val="306467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6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385556"/>
        <c:axId val="66470005"/>
      </c:bar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70005"/>
        <c:crosses val="autoZero"/>
        <c:auto val="1"/>
        <c:lblOffset val="100"/>
        <c:noMultiLvlLbl val="0"/>
      </c:catAx>
      <c:valAx>
        <c:axId val="66470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85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359134"/>
        <c:axId val="15361295"/>
      </c:bar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9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33928"/>
        <c:axId val="36305353"/>
      </c:barChart>
      <c:catAx>
        <c:axId val="403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312722"/>
        <c:axId val="55052451"/>
      </c:bar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2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3517"/>
        <c:crosses val="autoZero"/>
        <c:auto val="1"/>
        <c:lblOffset val="100"/>
        <c:noMultiLvlLbl val="0"/>
      </c:catAx>
      <c:valAx>
        <c:axId val="300635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10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36198"/>
        <c:axId val="19225783"/>
      </c:bar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25783"/>
        <c:crosses val="autoZero"/>
        <c:auto val="1"/>
        <c:lblOffset val="100"/>
        <c:noMultiLvlLbl val="0"/>
      </c:catAx>
      <c:valAx>
        <c:axId val="19225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6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814320"/>
        <c:axId val="13784561"/>
      </c:bar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84561"/>
        <c:crosses val="autoZero"/>
        <c:auto val="1"/>
        <c:lblOffset val="100"/>
        <c:noMultiLvlLbl val="0"/>
      </c:catAx>
      <c:valAx>
        <c:axId val="13784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952186"/>
        <c:axId val="42807627"/>
      </c:bar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52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724324"/>
        <c:axId val="44865733"/>
      </c:bar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2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2304</v>
      </c>
      <c r="D24" s="135">
        <v>13285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2201</v>
      </c>
      <c r="D25" s="136">
        <v>16340</v>
      </c>
      <c r="E25" s="118">
        <v>2202</v>
      </c>
      <c r="F25" s="136">
        <v>16408</v>
      </c>
      <c r="G25" s="57">
        <v>0</v>
      </c>
      <c r="H25" s="300">
        <v>0</v>
      </c>
    </row>
    <row r="26" spans="1:8" ht="15" customHeight="1">
      <c r="A26" s="138" t="s">
        <v>125</v>
      </c>
      <c r="B26" s="139"/>
      <c r="C26" s="72">
        <v>2603</v>
      </c>
      <c r="D26" s="137">
        <v>11407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41032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301">
        <v>0</v>
      </c>
      <c r="D28" s="302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5" customHeight="1">
      <c r="A29" s="138" t="s">
        <v>108</v>
      </c>
      <c r="B29" s="139"/>
      <c r="C29" s="305">
        <v>0</v>
      </c>
      <c r="D29" s="306">
        <v>0</v>
      </c>
      <c r="E29" s="307">
        <v>0</v>
      </c>
      <c r="F29" s="307">
        <v>0</v>
      </c>
      <c r="G29" s="307">
        <v>0</v>
      </c>
      <c r="H29" s="308">
        <v>0</v>
      </c>
    </row>
    <row r="30" spans="1:8" ht="15" customHeight="1">
      <c r="A30" s="140" t="s">
        <v>29</v>
      </c>
      <c r="B30" s="141"/>
      <c r="C30" s="309">
        <v>0</v>
      </c>
      <c r="D30" s="310">
        <v>0</v>
      </c>
      <c r="E30" s="311">
        <v>0</v>
      </c>
      <c r="F30" s="312">
        <v>0</v>
      </c>
      <c r="G30" s="309">
        <v>0</v>
      </c>
      <c r="H30" s="310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41032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P79" sqref="P79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292" t="s">
        <v>4</v>
      </c>
      <c r="C5" s="293"/>
      <c r="D5" s="293"/>
      <c r="E5" s="294"/>
      <c r="F5" s="292" t="s">
        <v>2</v>
      </c>
      <c r="G5" s="295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3000</v>
      </c>
      <c r="C7" s="35">
        <f>B7/F12</f>
        <v>0.07311366738155586</v>
      </c>
      <c r="D7" s="62">
        <f>D32+D56+D80</f>
        <v>2908</v>
      </c>
      <c r="E7" s="36">
        <f>D7/F12</f>
        <v>0.07087151491518814</v>
      </c>
      <c r="F7" s="37">
        <f aca="true" t="shared" si="0" ref="F7:G11">B7+D7</f>
        <v>5908</v>
      </c>
      <c r="G7" s="38">
        <f t="shared" si="0"/>
        <v>0.143985182296744</v>
      </c>
    </row>
    <row r="8" spans="1:7" ht="12.75">
      <c r="A8" s="29" t="s">
        <v>10</v>
      </c>
      <c r="B8" s="63">
        <f>B33+B57+B81</f>
        <v>5806</v>
      </c>
      <c r="C8" s="39">
        <f>B8/F12</f>
        <v>0.1414993176057711</v>
      </c>
      <c r="D8" s="63">
        <f>D33+D57+D81</f>
        <v>5714</v>
      </c>
      <c r="E8" s="40">
        <f>D8/F12</f>
        <v>0.1392571651394034</v>
      </c>
      <c r="F8" s="41">
        <f t="shared" si="0"/>
        <v>11520</v>
      </c>
      <c r="G8" s="42">
        <f t="shared" si="0"/>
        <v>0.2807564827451745</v>
      </c>
    </row>
    <row r="9" spans="1:7" ht="12.75">
      <c r="A9" s="30" t="s">
        <v>11</v>
      </c>
      <c r="B9" s="63">
        <f>B34+B58+B82</f>
        <v>3418</v>
      </c>
      <c r="C9" s="39">
        <f>B9/F12</f>
        <v>0.08330083837005264</v>
      </c>
      <c r="D9" s="63">
        <f>D34+D58+D82</f>
        <v>3148</v>
      </c>
      <c r="E9" s="40">
        <f>D9/F12</f>
        <v>0.07672060830571262</v>
      </c>
      <c r="F9" s="41">
        <f t="shared" si="0"/>
        <v>6566</v>
      </c>
      <c r="G9" s="42">
        <f t="shared" si="0"/>
        <v>0.16002144667576526</v>
      </c>
    </row>
    <row r="10" spans="1:7" ht="12.75">
      <c r="A10" s="31" t="s">
        <v>12</v>
      </c>
      <c r="B10" s="63">
        <f>B35+B59+B83</f>
        <v>6937</v>
      </c>
      <c r="C10" s="39">
        <f>B10/F12</f>
        <v>0.16906317020861766</v>
      </c>
      <c r="D10" s="63">
        <f>D35+D59+D83</f>
        <v>9122</v>
      </c>
      <c r="E10" s="40">
        <f>D10/F12</f>
        <v>0.22231429128485083</v>
      </c>
      <c r="F10" s="41">
        <f t="shared" si="0"/>
        <v>16059</v>
      </c>
      <c r="G10" s="42">
        <f t="shared" si="0"/>
        <v>0.3913774614934685</v>
      </c>
    </row>
    <row r="11" spans="1:7" ht="13.5" thickBot="1">
      <c r="A11" s="32" t="s">
        <v>13</v>
      </c>
      <c r="B11" s="64">
        <f>B36+B60+B84</f>
        <v>445</v>
      </c>
      <c r="C11" s="43">
        <f>B11/F12</f>
        <v>0.010845193994930787</v>
      </c>
      <c r="D11" s="64">
        <f>D36+D60+D84</f>
        <v>534</v>
      </c>
      <c r="E11" s="44">
        <f>D11/F12</f>
        <v>0.013014232793916943</v>
      </c>
      <c r="F11" s="45">
        <f t="shared" si="0"/>
        <v>979</v>
      </c>
      <c r="G11" s="46">
        <f t="shared" si="0"/>
        <v>0.02385942678884773</v>
      </c>
    </row>
    <row r="12" spans="1:7" ht="13.5" thickBot="1">
      <c r="A12" s="34" t="s">
        <v>26</v>
      </c>
      <c r="B12" s="47">
        <f>B7+B8+B9+B10+B11</f>
        <v>19606</v>
      </c>
      <c r="C12" s="48">
        <f>SUM(C7:C11)</f>
        <v>0.47782218756092804</v>
      </c>
      <c r="D12" s="47">
        <f>D7+D8+D9+D10+D11</f>
        <v>21426</v>
      </c>
      <c r="E12" s="48">
        <f>SUM(E7:E11)</f>
        <v>0.5221778124390719</v>
      </c>
      <c r="F12" s="47">
        <f>SUM(F7:F11)</f>
        <v>41032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292" t="s">
        <v>4</v>
      </c>
      <c r="C30" s="293"/>
      <c r="D30" s="293"/>
      <c r="E30" s="294"/>
      <c r="F30" s="292" t="s">
        <v>2</v>
      </c>
      <c r="G30" s="295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820</v>
      </c>
      <c r="C32" s="35">
        <f>B32/F37</f>
        <v>0.061723748588633796</v>
      </c>
      <c r="D32" s="147">
        <v>794</v>
      </c>
      <c r="E32" s="36">
        <f>D32/F37</f>
        <v>0.05976665412118931</v>
      </c>
      <c r="F32" s="37">
        <f aca="true" t="shared" si="1" ref="F32:G37">B32+D32</f>
        <v>1614</v>
      </c>
      <c r="G32" s="38">
        <f t="shared" si="1"/>
        <v>0.12149040270982311</v>
      </c>
      <c r="H32" s="143"/>
      <c r="I32" s="143"/>
    </row>
    <row r="33" spans="1:9" ht="12.75">
      <c r="A33" s="284" t="s">
        <v>10</v>
      </c>
      <c r="B33" s="148">
        <v>1912</v>
      </c>
      <c r="C33" s="285">
        <f>B33/F37</f>
        <v>0.14392171622130223</v>
      </c>
      <c r="D33" s="148">
        <v>1961</v>
      </c>
      <c r="E33" s="40">
        <f>D33/F37</f>
        <v>0.14761008656379376</v>
      </c>
      <c r="F33" s="41">
        <f t="shared" si="1"/>
        <v>3873</v>
      </c>
      <c r="G33" s="42">
        <f t="shared" si="1"/>
        <v>0.291531802785096</v>
      </c>
      <c r="H33" s="143"/>
      <c r="I33" s="143"/>
    </row>
    <row r="34" spans="1:9" ht="12.75">
      <c r="A34" s="30" t="s">
        <v>11</v>
      </c>
      <c r="B34" s="148">
        <v>1262</v>
      </c>
      <c r="C34" s="39">
        <f>B34/F37</f>
        <v>0.09499435453519006</v>
      </c>
      <c r="D34" s="148">
        <v>1155</v>
      </c>
      <c r="E34" s="40">
        <f>D34/F37</f>
        <v>0.08694015807301468</v>
      </c>
      <c r="F34" s="41">
        <f t="shared" si="1"/>
        <v>2417</v>
      </c>
      <c r="G34" s="42">
        <f t="shared" si="1"/>
        <v>0.18193451260820476</v>
      </c>
      <c r="H34" s="143"/>
      <c r="I34" s="143"/>
    </row>
    <row r="35" spans="1:9" ht="12.75">
      <c r="A35" s="286" t="s">
        <v>12</v>
      </c>
      <c r="B35" s="148">
        <v>2093</v>
      </c>
      <c r="C35" s="285">
        <f>B35/F37</f>
        <v>0.15754610462928115</v>
      </c>
      <c r="D35" s="148">
        <v>3000</v>
      </c>
      <c r="E35" s="40">
        <f>D35/F37</f>
        <v>0.22581859239744073</v>
      </c>
      <c r="F35" s="41">
        <f t="shared" si="1"/>
        <v>5093</v>
      </c>
      <c r="G35" s="42">
        <f t="shared" si="1"/>
        <v>0.3833646970267219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0.007677832141512984</v>
      </c>
      <c r="D36" s="149">
        <v>186</v>
      </c>
      <c r="E36" s="44">
        <f>D36/F37</f>
        <v>0.014000752728641324</v>
      </c>
      <c r="F36" s="45">
        <f t="shared" si="1"/>
        <v>288</v>
      </c>
      <c r="G36" s="46">
        <f t="shared" si="1"/>
        <v>0.02167858487015431</v>
      </c>
      <c r="H36" s="143"/>
      <c r="I36" s="143"/>
    </row>
    <row r="37" spans="1:7" ht="13.5" thickBot="1">
      <c r="A37" s="34" t="s">
        <v>128</v>
      </c>
      <c r="B37" s="47">
        <f>SUM(B32:B36)</f>
        <v>6189</v>
      </c>
      <c r="C37" s="48">
        <f>B37/F37</f>
        <v>0.46586375611592024</v>
      </c>
      <c r="D37" s="47">
        <f>SUM(D32:D36)</f>
        <v>7096</v>
      </c>
      <c r="E37" s="48">
        <f>D37/F37</f>
        <v>0.5341362438840798</v>
      </c>
      <c r="F37" s="47">
        <f t="shared" si="1"/>
        <v>13285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292" t="s">
        <v>4</v>
      </c>
      <c r="C54" s="293"/>
      <c r="D54" s="293"/>
      <c r="E54" s="294"/>
      <c r="F54" s="292" t="s">
        <v>2</v>
      </c>
      <c r="G54" s="295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1218</v>
      </c>
      <c r="C56" s="36">
        <f>B56/F61</f>
        <v>0.07454100367197063</v>
      </c>
      <c r="D56" s="288">
        <v>1205</v>
      </c>
      <c r="E56" s="36">
        <f>D56/F61</f>
        <v>0.07374541003671971</v>
      </c>
      <c r="F56" s="37">
        <f>B56+D56</f>
        <v>2423</v>
      </c>
      <c r="G56" s="38">
        <f>F56/F61</f>
        <v>0.14828641370869033</v>
      </c>
      <c r="H56" s="16"/>
    </row>
    <row r="57" spans="1:8" ht="12.75">
      <c r="A57" s="29" t="s">
        <v>10</v>
      </c>
      <c r="B57" s="289">
        <v>2280</v>
      </c>
      <c r="C57" s="40">
        <f>B57/F61</f>
        <v>0.13953488372093023</v>
      </c>
      <c r="D57" s="289">
        <v>2271</v>
      </c>
      <c r="E57" s="40">
        <f>D57/F61</f>
        <v>0.13898408812729499</v>
      </c>
      <c r="F57" s="41">
        <f>B57+D57</f>
        <v>4551</v>
      </c>
      <c r="G57" s="42">
        <f>F57/F61</f>
        <v>0.2785189718482252</v>
      </c>
      <c r="H57" s="16"/>
    </row>
    <row r="58" spans="1:7" ht="12.75">
      <c r="A58" s="30" t="s">
        <v>11</v>
      </c>
      <c r="B58" s="289">
        <v>1152</v>
      </c>
      <c r="C58" s="40">
        <f>B58/F61</f>
        <v>0.07050183598531212</v>
      </c>
      <c r="D58" s="289">
        <v>1102</v>
      </c>
      <c r="E58" s="40">
        <f>D58/F61</f>
        <v>0.06744186046511629</v>
      </c>
      <c r="F58" s="41">
        <f>B58+D58</f>
        <v>2254</v>
      </c>
      <c r="G58" s="42">
        <f>F58/F61</f>
        <v>0.1379436964504284</v>
      </c>
    </row>
    <row r="59" spans="1:8" ht="12.75">
      <c r="A59" s="31" t="s">
        <v>12</v>
      </c>
      <c r="B59" s="289">
        <v>3114</v>
      </c>
      <c r="C59" s="40">
        <v>34.42</v>
      </c>
      <c r="D59" s="289">
        <v>3519</v>
      </c>
      <c r="E59" s="40">
        <f>D59/F61</f>
        <v>0.2153610771113831</v>
      </c>
      <c r="F59" s="41">
        <f>B59+D59</f>
        <v>6633</v>
      </c>
      <c r="G59" s="42">
        <f>F59/F61</f>
        <v>0.4059363525091799</v>
      </c>
      <c r="H59" s="16"/>
    </row>
    <row r="60" spans="1:7" ht="13.5" thickBot="1">
      <c r="A60" s="32" t="s">
        <v>13</v>
      </c>
      <c r="B60" s="290">
        <v>270</v>
      </c>
      <c r="C60" s="44">
        <f>B60/F61</f>
        <v>0.016523867809057527</v>
      </c>
      <c r="D60" s="290">
        <v>209</v>
      </c>
      <c r="E60" s="44">
        <f>D60/F61</f>
        <v>0.012790697674418604</v>
      </c>
      <c r="F60" s="45">
        <f>B60+D60</f>
        <v>479</v>
      </c>
      <c r="G60" s="46">
        <f>F60/F61</f>
        <v>0.02931456548347613</v>
      </c>
    </row>
    <row r="61" spans="1:7" ht="13.5" thickBot="1">
      <c r="A61" s="34" t="s">
        <v>131</v>
      </c>
      <c r="B61" s="47">
        <f aca="true" t="shared" si="2" ref="B61:G61">SUM(B56:B60)</f>
        <v>8034</v>
      </c>
      <c r="C61" s="48">
        <f t="shared" si="2"/>
        <v>34.72110159118727</v>
      </c>
      <c r="D61" s="47">
        <f t="shared" si="2"/>
        <v>8306</v>
      </c>
      <c r="E61" s="48">
        <f t="shared" si="2"/>
        <v>0.5083231334149327</v>
      </c>
      <c r="F61" s="47">
        <f t="shared" si="2"/>
        <v>16340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292" t="s">
        <v>4</v>
      </c>
      <c r="C78" s="293"/>
      <c r="D78" s="293"/>
      <c r="E78" s="294"/>
      <c r="F78" s="292" t="s">
        <v>2</v>
      </c>
      <c r="G78" s="295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962</v>
      </c>
      <c r="C80" s="35">
        <f>B80/F85</f>
        <v>0.0843341807661962</v>
      </c>
      <c r="D80" s="144">
        <v>909</v>
      </c>
      <c r="E80" s="36">
        <f>D80/F85</f>
        <v>0.07968791093188393</v>
      </c>
      <c r="F80" s="37">
        <f>B80+D80</f>
        <v>1871</v>
      </c>
      <c r="G80" s="38">
        <f>F80/F85</f>
        <v>0.16402209169808013</v>
      </c>
      <c r="H80" s="16"/>
    </row>
    <row r="81" spans="1:8" ht="12.75">
      <c r="A81" s="29" t="s">
        <v>10</v>
      </c>
      <c r="B81" s="145">
        <v>1614</v>
      </c>
      <c r="C81" s="39">
        <f>B81/F85</f>
        <v>0.14149206627509425</v>
      </c>
      <c r="D81" s="145">
        <v>1482</v>
      </c>
      <c r="E81" s="40">
        <f>D81/F85</f>
        <v>0.12992022442359955</v>
      </c>
      <c r="F81" s="41">
        <f>B81+D81</f>
        <v>3096</v>
      </c>
      <c r="G81" s="42">
        <f>F81/F85</f>
        <v>0.27141229069869377</v>
      </c>
      <c r="H81" s="16"/>
    </row>
    <row r="82" spans="1:7" ht="12.75">
      <c r="A82" s="30" t="s">
        <v>11</v>
      </c>
      <c r="B82" s="145">
        <v>1004</v>
      </c>
      <c r="C82" s="39">
        <f>B82/F85</f>
        <v>0.08801613044621724</v>
      </c>
      <c r="D82" s="145">
        <v>891</v>
      </c>
      <c r="E82" s="40">
        <f>D82/F85</f>
        <v>0.0781099324975892</v>
      </c>
      <c r="F82" s="41">
        <f>B82+D82</f>
        <v>1895</v>
      </c>
      <c r="G82" s="42">
        <f>F82/F85</f>
        <v>0.16612606294380644</v>
      </c>
    </row>
    <row r="83" spans="1:8" ht="12.75">
      <c r="A83" s="31" t="s">
        <v>12</v>
      </c>
      <c r="B83" s="145">
        <v>1730</v>
      </c>
      <c r="C83" s="39">
        <f>B83/F85</f>
        <v>0.15166126062943808</v>
      </c>
      <c r="D83" s="145">
        <v>2603</v>
      </c>
      <c r="E83" s="40">
        <f>D83/F85</f>
        <v>0.22819321469273254</v>
      </c>
      <c r="F83" s="41">
        <f>B83+D83</f>
        <v>4333</v>
      </c>
      <c r="G83" s="42">
        <f>F83/F85</f>
        <v>0.3798544753221706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0.006399579205750855</v>
      </c>
      <c r="D84" s="146">
        <v>139</v>
      </c>
      <c r="E84" s="44">
        <f>D84/F85</f>
        <v>0.012185500131498203</v>
      </c>
      <c r="F84" s="45">
        <f>B84+D84</f>
        <v>212</v>
      </c>
      <c r="G84" s="46">
        <f>F84/F85</f>
        <v>0.018585079337249056</v>
      </c>
    </row>
    <row r="85" spans="1:7" ht="13.5" thickBot="1">
      <c r="A85" s="34" t="s">
        <v>136</v>
      </c>
      <c r="B85" s="47">
        <f aca="true" t="shared" si="3" ref="B85:G85">SUM(B80:B84)</f>
        <v>5383</v>
      </c>
      <c r="C85" s="48">
        <f t="shared" si="3"/>
        <v>0.47190321732269663</v>
      </c>
      <c r="D85" s="47">
        <f t="shared" si="3"/>
        <v>6024</v>
      </c>
      <c r="E85" s="48">
        <f t="shared" si="3"/>
        <v>0.5280967826773034</v>
      </c>
      <c r="F85" s="47">
        <f t="shared" si="3"/>
        <v>11407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L22" sqref="L22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13">
        <v>13257</v>
      </c>
      <c r="C6" s="314">
        <v>0</v>
      </c>
      <c r="D6" s="315">
        <v>19</v>
      </c>
      <c r="E6" s="315">
        <v>16</v>
      </c>
      <c r="F6" s="315">
        <v>0</v>
      </c>
      <c r="G6" s="315">
        <v>0</v>
      </c>
      <c r="H6" s="316">
        <f>C6+D6+F6+E6</f>
        <v>35</v>
      </c>
      <c r="I6" s="315">
        <v>0</v>
      </c>
      <c r="J6" s="315">
        <v>0</v>
      </c>
      <c r="K6" s="315">
        <v>0</v>
      </c>
      <c r="L6" s="315">
        <v>0</v>
      </c>
      <c r="M6" s="315">
        <v>0</v>
      </c>
      <c r="N6" s="315">
        <v>0</v>
      </c>
      <c r="O6" s="315">
        <v>7</v>
      </c>
      <c r="P6" s="316">
        <f>O6+N6+M6+L6+K6+J6+I6</f>
        <v>7</v>
      </c>
      <c r="Q6" s="316">
        <f>(H6-P6)+B6</f>
        <v>13285</v>
      </c>
    </row>
    <row r="7" spans="1:17" ht="12.75">
      <c r="A7" s="256" t="s">
        <v>138</v>
      </c>
      <c r="B7" s="313">
        <v>16417</v>
      </c>
      <c r="C7" s="317">
        <v>0</v>
      </c>
      <c r="D7" s="318">
        <v>51</v>
      </c>
      <c r="E7" s="318">
        <v>0</v>
      </c>
      <c r="F7" s="318">
        <v>0</v>
      </c>
      <c r="G7" s="318">
        <v>0</v>
      </c>
      <c r="H7" s="319">
        <f>G7+F7+E7+D7+C7</f>
        <v>51</v>
      </c>
      <c r="I7" s="318">
        <v>0</v>
      </c>
      <c r="J7" s="318">
        <v>92</v>
      </c>
      <c r="K7" s="318">
        <v>36</v>
      </c>
      <c r="L7" s="318">
        <v>0</v>
      </c>
      <c r="M7" s="318">
        <v>0</v>
      </c>
      <c r="N7" s="318">
        <v>0</v>
      </c>
      <c r="O7" s="318">
        <v>0</v>
      </c>
      <c r="P7" s="319">
        <f>O7+N7+M7+L7+K7+J7+I7</f>
        <v>128</v>
      </c>
      <c r="Q7" s="319">
        <f>B7+H7-P7</f>
        <v>16340</v>
      </c>
    </row>
    <row r="8" spans="1:17" ht="15" customHeight="1">
      <c r="A8" s="256" t="s">
        <v>139</v>
      </c>
      <c r="B8" s="313">
        <v>11400</v>
      </c>
      <c r="C8" s="317">
        <v>22</v>
      </c>
      <c r="D8" s="318">
        <v>14</v>
      </c>
      <c r="E8" s="318">
        <v>0</v>
      </c>
      <c r="F8" s="318">
        <v>1</v>
      </c>
      <c r="G8" s="318">
        <v>0</v>
      </c>
      <c r="H8" s="319">
        <f>G8+F8+E8+D8+C8</f>
        <v>37</v>
      </c>
      <c r="I8" s="318">
        <v>1</v>
      </c>
      <c r="J8" s="318">
        <v>0</v>
      </c>
      <c r="K8" s="318">
        <v>28</v>
      </c>
      <c r="L8" s="318">
        <v>0</v>
      </c>
      <c r="M8" s="318">
        <v>0</v>
      </c>
      <c r="N8" s="318">
        <v>0</v>
      </c>
      <c r="O8" s="318">
        <v>1</v>
      </c>
      <c r="P8" s="319">
        <f>O8+N8+M8+L8+K8+J8+I8</f>
        <v>30</v>
      </c>
      <c r="Q8" s="319">
        <f>B8+H8-P8</f>
        <v>11407</v>
      </c>
    </row>
    <row r="9" spans="1:17" ht="13.5" customHeight="1">
      <c r="A9" s="274" t="s">
        <v>2</v>
      </c>
      <c r="B9" s="320">
        <f>B6+B7+B8</f>
        <v>41074</v>
      </c>
      <c r="C9" s="320">
        <f>C6+C7+C8</f>
        <v>22</v>
      </c>
      <c r="D9" s="320">
        <f>D6+D7+D8</f>
        <v>84</v>
      </c>
      <c r="E9" s="320">
        <f>E6+E7+E8</f>
        <v>16</v>
      </c>
      <c r="F9" s="320">
        <f>F6+F7+F8</f>
        <v>1</v>
      </c>
      <c r="G9" s="320">
        <f>G6+G7+G8</f>
        <v>0</v>
      </c>
      <c r="H9" s="320">
        <f>H6+H7+H8</f>
        <v>123</v>
      </c>
      <c r="I9" s="320">
        <f>I6+I7+I8</f>
        <v>1</v>
      </c>
      <c r="J9" s="320">
        <f>J6+J7+J8</f>
        <v>92</v>
      </c>
      <c r="K9" s="320">
        <f>K6+K7+K8</f>
        <v>64</v>
      </c>
      <c r="L9" s="320">
        <f>L6+L7+L8</f>
        <v>0</v>
      </c>
      <c r="M9" s="320">
        <f>M6+M7+M8</f>
        <v>0</v>
      </c>
      <c r="N9" s="320">
        <f>N6+N7+N8</f>
        <v>0</v>
      </c>
      <c r="O9" s="320">
        <f>O6+O7+O8</f>
        <v>8</v>
      </c>
      <c r="P9" s="320">
        <f>P6+P7+P8</f>
        <v>165</v>
      </c>
      <c r="Q9" s="320">
        <f>Q6+Q7+Q8</f>
        <v>41032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296" t="s">
        <v>54</v>
      </c>
      <c r="B1" s="297"/>
      <c r="C1" s="297"/>
      <c r="D1" s="298"/>
      <c r="E1" s="298"/>
      <c r="F1" s="298"/>
      <c r="G1" s="298"/>
    </row>
    <row r="2" spans="1:7" s="1" customFormat="1" ht="12.75">
      <c r="A2" s="299" t="str">
        <f>"As of  25 Mar 2012"</f>
        <v>As of  25 Mar 2012</v>
      </c>
      <c r="B2" s="297"/>
      <c r="C2" s="297"/>
      <c r="D2" s="298"/>
      <c r="E2" s="298"/>
      <c r="F2" s="298"/>
      <c r="G2" s="298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1453</v>
      </c>
      <c r="C6" s="221">
        <f>A6*B6</f>
        <v>1453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567</v>
      </c>
      <c r="C7" s="221">
        <f aca="true" t="shared" si="0" ref="C7:C30">A7*B7</f>
        <v>1134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498</v>
      </c>
      <c r="C8" s="221">
        <f t="shared" si="0"/>
        <v>1494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518</v>
      </c>
      <c r="C9" s="221">
        <f t="shared" si="0"/>
        <v>2072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559</v>
      </c>
      <c r="C10" s="221">
        <f t="shared" si="0"/>
        <v>2795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571</v>
      </c>
      <c r="C11" s="221">
        <f t="shared" si="0"/>
        <v>3426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592</v>
      </c>
      <c r="C12" s="221">
        <f t="shared" si="0"/>
        <v>4144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560</v>
      </c>
      <c r="C13" s="221">
        <f t="shared" si="0"/>
        <v>4480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459</v>
      </c>
      <c r="C14" s="221">
        <f t="shared" si="0"/>
        <v>4131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430</v>
      </c>
      <c r="C15" s="221">
        <f t="shared" si="0"/>
        <v>4300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290</v>
      </c>
      <c r="C16" s="221">
        <f t="shared" si="0"/>
        <v>3190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203</v>
      </c>
      <c r="C17" s="221">
        <f t="shared" si="0"/>
        <v>2436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141</v>
      </c>
      <c r="C18" s="221">
        <f t="shared" si="0"/>
        <v>1833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101</v>
      </c>
      <c r="C19" s="221">
        <f t="shared" si="0"/>
        <v>1414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63</v>
      </c>
      <c r="C20" s="221">
        <f t="shared" si="0"/>
        <v>945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40</v>
      </c>
      <c r="C21" s="221">
        <f t="shared" si="0"/>
        <v>640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18</v>
      </c>
      <c r="C23" s="221">
        <f t="shared" si="0"/>
        <v>324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13</v>
      </c>
      <c r="C24" s="221">
        <f t="shared" si="0"/>
        <v>247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3</v>
      </c>
      <c r="C25" s="221">
        <f t="shared" si="0"/>
        <v>60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41032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484</v>
      </c>
      <c r="C53" s="221">
        <f>A53*B53</f>
        <v>484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157</v>
      </c>
      <c r="C54" s="221">
        <f aca="true" t="shared" si="2" ref="C54:C71">A54*B54</f>
        <v>314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130</v>
      </c>
      <c r="C55" s="221">
        <f t="shared" si="2"/>
        <v>390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142</v>
      </c>
      <c r="C56" s="221">
        <f t="shared" si="2"/>
        <v>568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194</v>
      </c>
      <c r="C58" s="221">
        <f t="shared" si="2"/>
        <v>1164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210</v>
      </c>
      <c r="C59" s="221">
        <f t="shared" si="2"/>
        <v>1470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213</v>
      </c>
      <c r="C60" s="221">
        <f t="shared" si="2"/>
        <v>1704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179</v>
      </c>
      <c r="C61" s="221">
        <f t="shared" si="2"/>
        <v>1611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162</v>
      </c>
      <c r="C62" s="221">
        <f t="shared" si="2"/>
        <v>1620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85</v>
      </c>
      <c r="C63" s="221">
        <f t="shared" si="2"/>
        <v>935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61</v>
      </c>
      <c r="C64" s="221">
        <f t="shared" si="2"/>
        <v>732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20</v>
      </c>
      <c r="C66" s="221">
        <f t="shared" si="2"/>
        <v>280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15</v>
      </c>
      <c r="C67" s="221">
        <f t="shared" si="2"/>
        <v>225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6</v>
      </c>
      <c r="C68" s="221">
        <f t="shared" si="2"/>
        <v>96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8</v>
      </c>
      <c r="C69" s="221">
        <f t="shared" si="2"/>
        <v>136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229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2304</v>
      </c>
      <c r="C78" s="224">
        <f>SUM(C53:C77)</f>
        <v>13285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186</v>
      </c>
      <c r="C100" s="246">
        <f>A100*B100</f>
        <v>186</v>
      </c>
    </row>
    <row r="101" spans="1:3" ht="12.75">
      <c r="A101" s="234">
        <v>2</v>
      </c>
      <c r="B101" s="291">
        <v>155</v>
      </c>
      <c r="C101" s="246">
        <f aca="true" t="shared" si="3" ref="C101:C124">A101*B101</f>
        <v>310</v>
      </c>
    </row>
    <row r="102" spans="1:3" ht="12.75">
      <c r="A102" s="234">
        <v>3</v>
      </c>
      <c r="B102" s="291">
        <v>156</v>
      </c>
      <c r="C102" s="246">
        <f t="shared" si="3"/>
        <v>468</v>
      </c>
    </row>
    <row r="103" spans="1:3" ht="12.75">
      <c r="A103" s="234">
        <v>4</v>
      </c>
      <c r="B103" s="291">
        <v>156</v>
      </c>
      <c r="C103" s="246">
        <f t="shared" si="3"/>
        <v>624</v>
      </c>
    </row>
    <row r="104" spans="1:3" ht="12.75">
      <c r="A104" s="234">
        <v>5</v>
      </c>
      <c r="B104" s="291">
        <v>152</v>
      </c>
      <c r="C104" s="246">
        <f t="shared" si="3"/>
        <v>760</v>
      </c>
    </row>
    <row r="105" spans="1:3" ht="12.75">
      <c r="A105" s="234">
        <v>6</v>
      </c>
      <c r="B105" s="291">
        <v>161</v>
      </c>
      <c r="C105" s="246">
        <f t="shared" si="3"/>
        <v>966</v>
      </c>
    </row>
    <row r="106" spans="1:3" ht="12.75">
      <c r="A106" s="234">
        <v>7</v>
      </c>
      <c r="B106" s="291">
        <v>169</v>
      </c>
      <c r="C106" s="246">
        <f t="shared" si="3"/>
        <v>1183</v>
      </c>
    </row>
    <row r="107" spans="1:3" ht="12.75">
      <c r="A107" s="234">
        <v>8</v>
      </c>
      <c r="B107" s="291">
        <v>197</v>
      </c>
      <c r="C107" s="246">
        <f t="shared" si="3"/>
        <v>1576</v>
      </c>
    </row>
    <row r="108" spans="1:3" ht="12.75">
      <c r="A108" s="234">
        <v>9</v>
      </c>
      <c r="B108" s="291">
        <v>155</v>
      </c>
      <c r="C108" s="246">
        <f t="shared" si="3"/>
        <v>1395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148</v>
      </c>
      <c r="C110" s="246">
        <f t="shared" si="3"/>
        <v>1628</v>
      </c>
    </row>
    <row r="111" spans="1:3" ht="12.75">
      <c r="A111" s="234">
        <v>12</v>
      </c>
      <c r="B111" s="291">
        <v>105</v>
      </c>
      <c r="C111" s="246">
        <f t="shared" si="3"/>
        <v>1260</v>
      </c>
    </row>
    <row r="112" spans="1:3" ht="12.75">
      <c r="A112" s="234">
        <v>13</v>
      </c>
      <c r="B112" s="291">
        <v>86</v>
      </c>
      <c r="C112" s="246">
        <f t="shared" si="3"/>
        <v>1118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33</v>
      </c>
      <c r="C115" s="246">
        <f t="shared" si="3"/>
        <v>528</v>
      </c>
    </row>
    <row r="116" spans="1:3" ht="12.75">
      <c r="A116" s="234">
        <v>17</v>
      </c>
      <c r="B116" s="291">
        <v>16</v>
      </c>
      <c r="C116" s="246">
        <f t="shared" si="3"/>
        <v>272</v>
      </c>
    </row>
    <row r="117" spans="1:3" ht="12.75">
      <c r="A117" s="234">
        <v>18</v>
      </c>
      <c r="B117" s="291">
        <v>15</v>
      </c>
      <c r="C117" s="246">
        <f t="shared" si="3"/>
        <v>270</v>
      </c>
    </row>
    <row r="118" spans="1:3" ht="12.75">
      <c r="A118" s="234">
        <v>19</v>
      </c>
      <c r="B118" s="291">
        <v>10</v>
      </c>
      <c r="C118" s="246">
        <f t="shared" si="3"/>
        <v>190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2201</v>
      </c>
      <c r="C125" s="247">
        <f>SUM(C100:C124)</f>
        <v>16340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783</v>
      </c>
      <c r="C147" s="236">
        <f>A147*B147</f>
        <v>783</v>
      </c>
    </row>
    <row r="148" spans="1:3" ht="12.75">
      <c r="A148" s="234">
        <v>2</v>
      </c>
      <c r="B148" s="236">
        <v>255</v>
      </c>
      <c r="C148" s="236">
        <f aca="true" t="shared" si="4" ref="C148:C171">A148*B148</f>
        <v>510</v>
      </c>
    </row>
    <row r="149" spans="1:3" ht="12.75">
      <c r="A149" s="234">
        <v>3</v>
      </c>
      <c r="B149" s="236">
        <v>212</v>
      </c>
      <c r="C149" s="236">
        <f t="shared" si="4"/>
        <v>636</v>
      </c>
    </row>
    <row r="150" spans="1:3" ht="12.75">
      <c r="A150" s="234">
        <v>4</v>
      </c>
      <c r="B150" s="236">
        <v>220</v>
      </c>
      <c r="C150" s="236">
        <f t="shared" si="4"/>
        <v>880</v>
      </c>
    </row>
    <row r="151" spans="1:3" ht="12.75">
      <c r="A151" s="234">
        <v>5</v>
      </c>
      <c r="B151" s="236">
        <v>212</v>
      </c>
      <c r="C151" s="236">
        <f t="shared" si="4"/>
        <v>1060</v>
      </c>
    </row>
    <row r="152" spans="1:3" ht="12.75">
      <c r="A152" s="234">
        <v>6</v>
      </c>
      <c r="B152" s="236">
        <v>216</v>
      </c>
      <c r="C152" s="236">
        <f t="shared" si="4"/>
        <v>1296</v>
      </c>
    </row>
    <row r="153" spans="1:3" ht="12.75">
      <c r="A153" s="234">
        <v>7</v>
      </c>
      <c r="B153" s="236">
        <v>213</v>
      </c>
      <c r="C153" s="236">
        <f t="shared" si="4"/>
        <v>1491</v>
      </c>
    </row>
    <row r="154" spans="1:3" ht="12.75">
      <c r="A154" s="234">
        <v>8</v>
      </c>
      <c r="B154" s="236">
        <v>150</v>
      </c>
      <c r="C154" s="236">
        <f t="shared" si="4"/>
        <v>1200</v>
      </c>
    </row>
    <row r="155" spans="1:3" ht="12.75">
      <c r="A155" s="234">
        <v>9</v>
      </c>
      <c r="B155" s="236">
        <v>125</v>
      </c>
      <c r="C155" s="236">
        <f t="shared" si="4"/>
        <v>1125</v>
      </c>
    </row>
    <row r="156" spans="1:3" ht="12.75">
      <c r="A156" s="234">
        <v>10</v>
      </c>
      <c r="B156" s="236">
        <v>91</v>
      </c>
      <c r="C156" s="236">
        <f t="shared" si="4"/>
        <v>910</v>
      </c>
    </row>
    <row r="157" spans="1:3" ht="12.75">
      <c r="A157" s="234">
        <v>11</v>
      </c>
      <c r="B157" s="236">
        <v>57</v>
      </c>
      <c r="C157" s="236">
        <f t="shared" si="4"/>
        <v>627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16</v>
      </c>
      <c r="C159" s="236">
        <f t="shared" si="4"/>
        <v>208</v>
      </c>
    </row>
    <row r="160" spans="1:3" ht="12.75">
      <c r="A160" s="234">
        <v>14</v>
      </c>
      <c r="B160" s="236">
        <v>11</v>
      </c>
      <c r="C160" s="236">
        <f t="shared" si="4"/>
        <v>154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2603</v>
      </c>
      <c r="C172" s="239">
        <f>SUM(C147:C171)</f>
        <v>11407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D101" sqref="D10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D131" sqref="D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452</v>
      </c>
      <c r="E7" s="192">
        <f t="shared" si="0"/>
        <v>443</v>
      </c>
      <c r="F7" s="203">
        <f>D7+E7</f>
        <v>895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6041</v>
      </c>
      <c r="E8" s="243">
        <f t="shared" si="0"/>
        <v>6873</v>
      </c>
      <c r="F8" s="203">
        <f aca="true" t="shared" si="1" ref="F8:F21">D8+E8</f>
        <v>12914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440</v>
      </c>
      <c r="F9" s="203">
        <f t="shared" si="1"/>
        <v>856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652</v>
      </c>
      <c r="E10" s="243">
        <f t="shared" si="0"/>
        <v>692</v>
      </c>
      <c r="F10" s="203">
        <f t="shared" si="1"/>
        <v>1344</v>
      </c>
      <c r="G10" s="172"/>
    </row>
    <row r="11" spans="1:7" ht="12.75">
      <c r="A11" s="173" t="s">
        <v>92</v>
      </c>
      <c r="B11" s="177"/>
      <c r="C11" s="177"/>
      <c r="D11" s="243">
        <f t="shared" si="0"/>
        <v>800</v>
      </c>
      <c r="E11" s="243">
        <f t="shared" si="0"/>
        <v>869</v>
      </c>
      <c r="F11" s="203">
        <f t="shared" si="1"/>
        <v>1669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1290</v>
      </c>
      <c r="E12" s="243">
        <f t="shared" si="0"/>
        <v>1370</v>
      </c>
      <c r="F12" s="203">
        <f t="shared" si="1"/>
        <v>2660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1465</v>
      </c>
      <c r="E13" s="193">
        <f t="shared" si="0"/>
        <v>1615</v>
      </c>
      <c r="F13" s="203">
        <f t="shared" si="1"/>
        <v>3080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942</v>
      </c>
      <c r="E14" s="243">
        <f t="shared" si="0"/>
        <v>972</v>
      </c>
      <c r="F14" s="203">
        <f t="shared" si="1"/>
        <v>1914</v>
      </c>
      <c r="G14" s="172"/>
    </row>
    <row r="15" spans="1:7" ht="12.75">
      <c r="A15" s="176" t="s">
        <v>89</v>
      </c>
      <c r="B15" s="177"/>
      <c r="C15" s="177"/>
      <c r="D15" s="243">
        <f t="shared" si="0"/>
        <v>1922</v>
      </c>
      <c r="E15" s="243">
        <f t="shared" si="0"/>
        <v>2226</v>
      </c>
      <c r="F15" s="203">
        <f t="shared" si="1"/>
        <v>4148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2284</v>
      </c>
      <c r="E16" s="243">
        <f t="shared" si="0"/>
        <v>2318</v>
      </c>
      <c r="F16" s="203">
        <f t="shared" si="1"/>
        <v>4602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845</v>
      </c>
      <c r="E17" s="243">
        <f t="shared" si="0"/>
        <v>965</v>
      </c>
      <c r="F17" s="203">
        <f t="shared" si="1"/>
        <v>1810</v>
      </c>
      <c r="G17" s="172"/>
    </row>
    <row r="18" spans="1:7" ht="12.75">
      <c r="A18" s="176" t="s">
        <v>159</v>
      </c>
      <c r="B18" s="177"/>
      <c r="C18" s="177"/>
      <c r="D18" s="243">
        <f t="shared" si="0"/>
        <v>1198</v>
      </c>
      <c r="E18" s="243">
        <f t="shared" si="0"/>
        <v>1175</v>
      </c>
      <c r="F18" s="203">
        <f t="shared" si="1"/>
        <v>2373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106</v>
      </c>
      <c r="E19" s="193">
        <f t="shared" si="0"/>
        <v>107</v>
      </c>
      <c r="F19" s="203">
        <f t="shared" si="1"/>
        <v>213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1188</v>
      </c>
      <c r="E21" s="193">
        <f t="shared" si="0"/>
        <v>1346</v>
      </c>
      <c r="F21" s="203">
        <f t="shared" si="1"/>
        <v>2534</v>
      </c>
      <c r="G21" s="172"/>
    </row>
    <row r="22" spans="1:7" ht="12.75">
      <c r="A22" s="183" t="s">
        <v>26</v>
      </c>
      <c r="B22" s="184"/>
      <c r="C22" s="185"/>
      <c r="D22" s="186">
        <f>SUM(D7:D21)</f>
        <v>19606</v>
      </c>
      <c r="E22" s="187">
        <f>SUM(E7:E21)</f>
        <v>21426</v>
      </c>
      <c r="F22" s="187">
        <f>SUM(F7:F21)</f>
        <v>41032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42</v>
      </c>
      <c r="E44" s="192">
        <v>50</v>
      </c>
      <c r="F44" s="203">
        <f>D44+E44</f>
        <v>92</v>
      </c>
      <c r="G44" s="172"/>
    </row>
    <row r="45" spans="1:7" ht="15" customHeight="1">
      <c r="A45" s="176" t="s">
        <v>115</v>
      </c>
      <c r="B45" s="177"/>
      <c r="C45" s="177"/>
      <c r="D45" s="244">
        <v>2931</v>
      </c>
      <c r="E45" s="243">
        <v>3452</v>
      </c>
      <c r="F45" s="203">
        <f aca="true" t="shared" si="2" ref="F45:F58">D45+E45</f>
        <v>6383</v>
      </c>
      <c r="G45" s="172"/>
    </row>
    <row r="46" spans="1:7" ht="15" customHeight="1">
      <c r="A46" s="176" t="s">
        <v>88</v>
      </c>
      <c r="B46" s="177"/>
      <c r="C46" s="177"/>
      <c r="D46" s="243">
        <v>140</v>
      </c>
      <c r="E46" s="243">
        <v>157</v>
      </c>
      <c r="F46" s="203">
        <f t="shared" si="2"/>
        <v>297</v>
      </c>
      <c r="G46" s="172"/>
    </row>
    <row r="47" spans="1:7" ht="15" customHeight="1">
      <c r="A47" s="176" t="s">
        <v>116</v>
      </c>
      <c r="B47" s="177"/>
      <c r="C47" s="177"/>
      <c r="D47" s="243">
        <v>81</v>
      </c>
      <c r="E47" s="243">
        <v>80</v>
      </c>
      <c r="F47" s="203">
        <f t="shared" si="2"/>
        <v>161</v>
      </c>
      <c r="G47" s="172"/>
    </row>
    <row r="48" spans="1:7" ht="15" customHeight="1">
      <c r="A48" s="173" t="s">
        <v>92</v>
      </c>
      <c r="B48" s="177"/>
      <c r="C48" s="177"/>
      <c r="D48" s="243">
        <v>357</v>
      </c>
      <c r="E48" s="243">
        <v>385</v>
      </c>
      <c r="F48" s="203">
        <f t="shared" si="2"/>
        <v>742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262</v>
      </c>
      <c r="F49" s="203">
        <f t="shared" si="2"/>
        <v>486</v>
      </c>
      <c r="G49" s="172"/>
    </row>
    <row r="50" spans="1:7" ht="12.75">
      <c r="A50" s="176" t="s">
        <v>117</v>
      </c>
      <c r="B50" s="174"/>
      <c r="C50" s="174"/>
      <c r="D50" s="193">
        <v>322</v>
      </c>
      <c r="E50" s="193">
        <v>329</v>
      </c>
      <c r="F50" s="203">
        <f t="shared" si="2"/>
        <v>651</v>
      </c>
      <c r="G50" s="172"/>
    </row>
    <row r="51" spans="1:7" ht="15" customHeight="1">
      <c r="A51" s="176" t="s">
        <v>91</v>
      </c>
      <c r="B51" s="174"/>
      <c r="C51" s="174"/>
      <c r="D51" s="193">
        <v>486</v>
      </c>
      <c r="E51" s="193">
        <v>563</v>
      </c>
      <c r="F51" s="203">
        <f t="shared" si="2"/>
        <v>1049</v>
      </c>
      <c r="G51" s="172"/>
    </row>
    <row r="52" spans="1:7" ht="12.75">
      <c r="A52" s="179" t="s">
        <v>89</v>
      </c>
      <c r="B52" s="174"/>
      <c r="C52" s="174"/>
      <c r="D52" s="193">
        <v>709</v>
      </c>
      <c r="E52" s="193">
        <v>821</v>
      </c>
      <c r="F52" s="203">
        <f t="shared" si="2"/>
        <v>1530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397</v>
      </c>
      <c r="E55" s="243">
        <v>466</v>
      </c>
      <c r="F55" s="203">
        <f t="shared" si="2"/>
        <v>863</v>
      </c>
      <c r="G55" s="172"/>
    </row>
    <row r="56" spans="1:7" ht="12.75">
      <c r="A56" s="176" t="s">
        <v>160</v>
      </c>
      <c r="B56" s="174"/>
      <c r="C56" s="174"/>
      <c r="D56" s="193">
        <v>35</v>
      </c>
      <c r="E56" s="193">
        <v>28</v>
      </c>
      <c r="F56" s="203">
        <f t="shared" si="2"/>
        <v>63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437</v>
      </c>
      <c r="E58" s="194">
        <v>445</v>
      </c>
      <c r="F58" s="203">
        <f t="shared" si="2"/>
        <v>882</v>
      </c>
      <c r="G58" s="172"/>
    </row>
    <row r="59" spans="1:7" ht="12.75">
      <c r="A59" s="155" t="s">
        <v>26</v>
      </c>
      <c r="B59" s="195"/>
      <c r="C59" s="196"/>
      <c r="D59" s="197">
        <f>SUM(D44:D58)</f>
        <v>6189</v>
      </c>
      <c r="E59" s="198">
        <f>SUM(E44:E58)</f>
        <v>7096</v>
      </c>
      <c r="F59" s="199">
        <f>SUM(F44:F58)</f>
        <v>13285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341</v>
      </c>
      <c r="E82" s="192">
        <v>338</v>
      </c>
      <c r="F82" s="203">
        <f>D82+E82</f>
        <v>679</v>
      </c>
      <c r="G82" s="172"/>
    </row>
    <row r="83" spans="1:7" ht="15" customHeight="1">
      <c r="A83" s="176" t="s">
        <v>115</v>
      </c>
      <c r="B83" s="177"/>
      <c r="C83" s="177"/>
      <c r="D83" s="243">
        <v>854</v>
      </c>
      <c r="E83" s="243">
        <v>891</v>
      </c>
      <c r="F83" s="203">
        <f aca="true" t="shared" si="3" ref="F83:F96">D83+E83</f>
        <v>1745</v>
      </c>
      <c r="G83" s="172"/>
    </row>
    <row r="84" spans="1:7" ht="15" customHeight="1">
      <c r="A84" s="176" t="s">
        <v>88</v>
      </c>
      <c r="B84" s="177"/>
      <c r="C84" s="177"/>
      <c r="D84" s="243">
        <v>137</v>
      </c>
      <c r="E84" s="243">
        <v>135</v>
      </c>
      <c r="F84" s="203">
        <f t="shared" si="3"/>
        <v>272</v>
      </c>
      <c r="G84" s="172"/>
    </row>
    <row r="85" spans="1:7" ht="15" customHeight="1">
      <c r="A85" s="176" t="s">
        <v>116</v>
      </c>
      <c r="B85" s="177"/>
      <c r="C85" s="177"/>
      <c r="D85" s="243">
        <v>510</v>
      </c>
      <c r="E85" s="243">
        <v>543</v>
      </c>
      <c r="F85" s="203">
        <f t="shared" si="3"/>
        <v>1053</v>
      </c>
      <c r="G85" s="172"/>
    </row>
    <row r="86" spans="1:7" ht="15" customHeight="1">
      <c r="A86" s="173" t="s">
        <v>92</v>
      </c>
      <c r="B86" s="177"/>
      <c r="C86" s="177"/>
      <c r="D86" s="243">
        <v>55</v>
      </c>
      <c r="E86" s="243">
        <v>57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889</v>
      </c>
      <c r="E87" s="243">
        <v>871</v>
      </c>
      <c r="F87" s="203">
        <f t="shared" si="3"/>
        <v>1760</v>
      </c>
      <c r="G87" s="172"/>
    </row>
    <row r="88" spans="1:7" ht="12.75">
      <c r="A88" s="176" t="s">
        <v>117</v>
      </c>
      <c r="B88" s="174"/>
      <c r="C88" s="174"/>
      <c r="D88" s="193">
        <v>586</v>
      </c>
      <c r="E88" s="193">
        <v>651</v>
      </c>
      <c r="F88" s="203">
        <f t="shared" si="3"/>
        <v>1237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13</v>
      </c>
      <c r="F89" s="203">
        <f t="shared" si="3"/>
        <v>29</v>
      </c>
      <c r="G89" s="172"/>
    </row>
    <row r="90" spans="1:7" ht="12.75">
      <c r="A90" s="179" t="s">
        <v>89</v>
      </c>
      <c r="B90" s="174"/>
      <c r="C90" s="174"/>
      <c r="D90" s="193">
        <v>427</v>
      </c>
      <c r="E90" s="193">
        <v>441</v>
      </c>
      <c r="F90" s="203">
        <f t="shared" si="3"/>
        <v>868</v>
      </c>
      <c r="G90" s="172"/>
    </row>
    <row r="91" spans="1:7" ht="12.75">
      <c r="A91" s="176" t="s">
        <v>157</v>
      </c>
      <c r="B91" s="177"/>
      <c r="C91" s="177"/>
      <c r="D91" s="243">
        <v>2270</v>
      </c>
      <c r="E91" s="243">
        <v>2292</v>
      </c>
      <c r="F91" s="203">
        <f t="shared" si="3"/>
        <v>4562</v>
      </c>
      <c r="G91" s="172"/>
    </row>
    <row r="92" spans="1:7" ht="12.75">
      <c r="A92" s="173" t="s">
        <v>158</v>
      </c>
      <c r="B92" s="177"/>
      <c r="C92" s="177"/>
      <c r="D92" s="243">
        <v>834</v>
      </c>
      <c r="E92" s="243">
        <v>941</v>
      </c>
      <c r="F92" s="203">
        <f t="shared" si="3"/>
        <v>1775</v>
      </c>
      <c r="G92" s="172"/>
    </row>
    <row r="93" spans="1:7" ht="12.75">
      <c r="A93" s="176" t="s">
        <v>159</v>
      </c>
      <c r="B93" s="177"/>
      <c r="C93" s="177"/>
      <c r="D93" s="243">
        <v>420</v>
      </c>
      <c r="E93" s="243">
        <v>450</v>
      </c>
      <c r="F93" s="203">
        <f t="shared" si="3"/>
        <v>870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655</v>
      </c>
      <c r="E96" s="194">
        <v>629</v>
      </c>
      <c r="F96" s="203">
        <f t="shared" si="3"/>
        <v>1284</v>
      </c>
      <c r="G96" s="172"/>
    </row>
    <row r="97" spans="1:7" ht="12.75">
      <c r="A97" s="183" t="s">
        <v>26</v>
      </c>
      <c r="B97" s="184"/>
      <c r="C97" s="185"/>
      <c r="D97" s="186">
        <f>SUM(D82:D96)</f>
        <v>8034</v>
      </c>
      <c r="E97" s="187">
        <f>SUM(E82:E96)</f>
        <v>8306</v>
      </c>
      <c r="F97" s="188">
        <f>SUM(F82:F96)</f>
        <v>16340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55</v>
      </c>
      <c r="F120" s="203">
        <f>D120+E120</f>
        <v>124</v>
      </c>
      <c r="G120" s="172"/>
    </row>
    <row r="121" spans="1:7" ht="15" customHeight="1">
      <c r="A121" s="176" t="s">
        <v>115</v>
      </c>
      <c r="B121" s="177"/>
      <c r="C121" s="177"/>
      <c r="D121" s="243">
        <v>2256</v>
      </c>
      <c r="E121" s="243">
        <v>2530</v>
      </c>
      <c r="F121" s="203">
        <f aca="true" t="shared" si="4" ref="F121:F134">D121+E121</f>
        <v>4786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388</v>
      </c>
      <c r="E124" s="243">
        <v>427</v>
      </c>
      <c r="F124" s="203">
        <f t="shared" si="4"/>
        <v>815</v>
      </c>
      <c r="G124" s="172"/>
    </row>
    <row r="125" spans="1:7" ht="15" customHeight="1">
      <c r="A125" s="176" t="s">
        <v>90</v>
      </c>
      <c r="B125" s="177"/>
      <c r="C125" s="177"/>
      <c r="D125" s="243">
        <v>177</v>
      </c>
      <c r="E125" s="243">
        <v>237</v>
      </c>
      <c r="F125" s="203">
        <f t="shared" si="4"/>
        <v>414</v>
      </c>
      <c r="G125" s="172"/>
    </row>
    <row r="126" spans="1:7" ht="12.75">
      <c r="A126" s="176" t="s">
        <v>117</v>
      </c>
      <c r="B126" s="174"/>
      <c r="C126" s="174"/>
      <c r="D126" s="243">
        <v>557</v>
      </c>
      <c r="E126" s="243">
        <v>635</v>
      </c>
      <c r="F126" s="203">
        <f t="shared" si="4"/>
        <v>1192</v>
      </c>
      <c r="G126" s="172"/>
    </row>
    <row r="127" spans="1:7" ht="15" customHeight="1">
      <c r="A127" s="176" t="s">
        <v>91</v>
      </c>
      <c r="B127" s="174"/>
      <c r="C127" s="174"/>
      <c r="D127" s="243">
        <v>440</v>
      </c>
      <c r="E127" s="243">
        <v>396</v>
      </c>
      <c r="F127" s="203">
        <f t="shared" si="4"/>
        <v>836</v>
      </c>
      <c r="G127" s="172"/>
    </row>
    <row r="128" spans="1:7" ht="12.75">
      <c r="A128" s="179" t="s">
        <v>89</v>
      </c>
      <c r="B128" s="177"/>
      <c r="C128" s="177"/>
      <c r="D128" s="243">
        <v>786</v>
      </c>
      <c r="E128" s="243">
        <v>964</v>
      </c>
      <c r="F128" s="203">
        <f t="shared" si="4"/>
        <v>1750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381</v>
      </c>
      <c r="E131" s="243">
        <v>259</v>
      </c>
      <c r="F131" s="203">
        <f t="shared" si="4"/>
        <v>640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32</v>
      </c>
      <c r="F132" s="203">
        <f t="shared" si="4"/>
        <v>65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5383</v>
      </c>
      <c r="E135" s="187">
        <f>SUM(E120:E134)</f>
        <v>6024</v>
      </c>
      <c r="F135" s="188">
        <f>SUM(D135:E135)</f>
        <v>11407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E109" sqref="E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501</v>
      </c>
      <c r="E7" s="170">
        <f t="shared" si="0"/>
        <v>481</v>
      </c>
      <c r="F7" s="171">
        <f aca="true" t="shared" si="1" ref="F7:F16">SUM(D7:E7)</f>
        <v>982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915</v>
      </c>
      <c r="E8" s="170">
        <f t="shared" si="0"/>
        <v>1000</v>
      </c>
      <c r="F8" s="171">
        <f t="shared" si="1"/>
        <v>1915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4677</v>
      </c>
      <c r="E9" s="170">
        <f t="shared" si="0"/>
        <v>5178</v>
      </c>
      <c r="F9" s="171">
        <f t="shared" si="1"/>
        <v>9855</v>
      </c>
      <c r="G9" s="172"/>
    </row>
    <row r="10" spans="1:7" ht="12.75">
      <c r="A10" s="173" t="s">
        <v>71</v>
      </c>
      <c r="B10" s="174"/>
      <c r="C10" s="175"/>
      <c r="D10" s="170">
        <f t="shared" si="0"/>
        <v>1445</v>
      </c>
      <c r="E10" s="170">
        <f t="shared" si="0"/>
        <v>1912</v>
      </c>
      <c r="F10" s="171">
        <f t="shared" si="1"/>
        <v>3357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1243</v>
      </c>
      <c r="E11" s="170">
        <f t="shared" si="0"/>
        <v>1212</v>
      </c>
      <c r="F11" s="171">
        <f t="shared" si="1"/>
        <v>2455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1139</v>
      </c>
      <c r="E12" s="170">
        <f t="shared" si="0"/>
        <v>1237</v>
      </c>
      <c r="F12" s="171">
        <f t="shared" si="1"/>
        <v>2376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1497</v>
      </c>
      <c r="E13" s="170">
        <f t="shared" si="0"/>
        <v>1756</v>
      </c>
      <c r="F13" s="171">
        <f t="shared" si="1"/>
        <v>3253</v>
      </c>
      <c r="G13" s="172"/>
    </row>
    <row r="14" spans="1:7" ht="12.75">
      <c r="A14" s="179" t="s">
        <v>75</v>
      </c>
      <c r="B14" s="174"/>
      <c r="C14" s="175"/>
      <c r="D14" s="170">
        <f t="shared" si="0"/>
        <v>7568</v>
      </c>
      <c r="E14" s="170">
        <f t="shared" si="0"/>
        <v>8003</v>
      </c>
      <c r="F14" s="171">
        <f t="shared" si="1"/>
        <v>15571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621</v>
      </c>
      <c r="E15" s="170">
        <f t="shared" si="0"/>
        <v>647</v>
      </c>
      <c r="F15" s="171">
        <f t="shared" si="1"/>
        <v>1268</v>
      </c>
      <c r="G15" s="172"/>
    </row>
    <row r="16" spans="1:7" ht="12.75">
      <c r="A16" s="183" t="s">
        <v>26</v>
      </c>
      <c r="B16" s="184"/>
      <c r="C16" s="185"/>
      <c r="D16" s="186">
        <f>SUM(D7:D15)</f>
        <v>19606</v>
      </c>
      <c r="E16" s="187">
        <f>SUM(E7:E15)</f>
        <v>21426</v>
      </c>
      <c r="F16" s="187">
        <f t="shared" si="1"/>
        <v>41032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273</v>
      </c>
      <c r="E38" s="170">
        <v>255</v>
      </c>
      <c r="F38" s="171">
        <f>D38+E38</f>
        <v>528</v>
      </c>
      <c r="G38" s="172"/>
    </row>
    <row r="39" spans="1:7" ht="15" customHeight="1">
      <c r="A39" s="176" t="s">
        <v>169</v>
      </c>
      <c r="B39" s="177"/>
      <c r="C39" s="178"/>
      <c r="D39" s="170">
        <v>227</v>
      </c>
      <c r="E39" s="170">
        <v>257</v>
      </c>
      <c r="F39" s="171">
        <f aca="true" t="shared" si="2" ref="F39:F46">D39+E39</f>
        <v>484</v>
      </c>
      <c r="G39" s="172"/>
    </row>
    <row r="40" spans="1:7" ht="15" customHeight="1">
      <c r="A40" s="176" t="s">
        <v>70</v>
      </c>
      <c r="B40" s="177"/>
      <c r="C40" s="178"/>
      <c r="D40" s="170">
        <v>1898</v>
      </c>
      <c r="E40" s="170">
        <v>2166</v>
      </c>
      <c r="F40" s="171">
        <f t="shared" si="2"/>
        <v>4064</v>
      </c>
      <c r="G40" s="172"/>
    </row>
    <row r="41" spans="1:7" ht="15" customHeight="1">
      <c r="A41" s="173" t="s">
        <v>71</v>
      </c>
      <c r="B41" s="174"/>
      <c r="C41" s="175"/>
      <c r="D41" s="170">
        <v>587</v>
      </c>
      <c r="E41" s="170">
        <v>794</v>
      </c>
      <c r="F41" s="171">
        <f t="shared" si="2"/>
        <v>1381</v>
      </c>
      <c r="G41" s="172"/>
    </row>
    <row r="42" spans="1:7" ht="15" customHeight="1">
      <c r="A42" s="176" t="s">
        <v>72</v>
      </c>
      <c r="B42" s="177"/>
      <c r="C42" s="178"/>
      <c r="D42" s="170">
        <v>707</v>
      </c>
      <c r="E42" s="170">
        <v>696</v>
      </c>
      <c r="F42" s="171">
        <f t="shared" si="2"/>
        <v>1403</v>
      </c>
      <c r="G42" s="172"/>
    </row>
    <row r="43" spans="1:7" ht="12.75">
      <c r="A43" s="176" t="s">
        <v>73</v>
      </c>
      <c r="B43" s="177"/>
      <c r="C43" s="178"/>
      <c r="D43" s="170">
        <v>635</v>
      </c>
      <c r="E43" s="170">
        <v>698</v>
      </c>
      <c r="F43" s="171">
        <f t="shared" si="2"/>
        <v>1333</v>
      </c>
      <c r="G43" s="172"/>
    </row>
    <row r="44" spans="1:7" ht="15" customHeight="1">
      <c r="A44" s="176" t="s">
        <v>74</v>
      </c>
      <c r="B44" s="177"/>
      <c r="C44" s="178"/>
      <c r="D44" s="170">
        <v>746</v>
      </c>
      <c r="E44" s="170">
        <v>908</v>
      </c>
      <c r="F44" s="171">
        <f t="shared" si="2"/>
        <v>1654</v>
      </c>
      <c r="G44" s="172"/>
    </row>
    <row r="45" spans="1:7" ht="12.75">
      <c r="A45" s="179" t="s">
        <v>75</v>
      </c>
      <c r="B45" s="174"/>
      <c r="C45" s="175"/>
      <c r="D45" s="170">
        <v>743</v>
      </c>
      <c r="E45" s="170">
        <v>922</v>
      </c>
      <c r="F45" s="171">
        <f t="shared" si="2"/>
        <v>1665</v>
      </c>
      <c r="G45" s="172"/>
    </row>
    <row r="46" spans="1:7" ht="12.75">
      <c r="A46" s="180" t="s">
        <v>76</v>
      </c>
      <c r="B46" s="181"/>
      <c r="C46" s="182"/>
      <c r="D46" s="170">
        <v>373</v>
      </c>
      <c r="E46" s="170">
        <v>400</v>
      </c>
      <c r="F46" s="171">
        <f t="shared" si="2"/>
        <v>773</v>
      </c>
      <c r="G46" s="172"/>
    </row>
    <row r="47" spans="1:7" ht="12.75">
      <c r="A47" s="155" t="s">
        <v>128</v>
      </c>
      <c r="B47" s="195"/>
      <c r="C47" s="196"/>
      <c r="D47" s="197">
        <f>SUM(D38:D46)</f>
        <v>6189</v>
      </c>
      <c r="E47" s="198">
        <f>SUM(E38:E46)</f>
        <v>7096</v>
      </c>
      <c r="F47" s="199">
        <f>SUM(F38:F46)</f>
        <v>13285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337</v>
      </c>
      <c r="E71" s="170">
        <v>357</v>
      </c>
      <c r="F71" s="171">
        <f t="shared" si="3"/>
        <v>694</v>
      </c>
      <c r="G71" s="172"/>
    </row>
    <row r="72" spans="1:7" ht="15" customHeight="1">
      <c r="A72" s="176" t="s">
        <v>70</v>
      </c>
      <c r="B72" s="177"/>
      <c r="C72" s="178"/>
      <c r="D72" s="170">
        <v>1164</v>
      </c>
      <c r="E72" s="170">
        <v>1191</v>
      </c>
      <c r="F72" s="171">
        <f t="shared" si="3"/>
        <v>2355</v>
      </c>
      <c r="G72" s="172"/>
    </row>
    <row r="73" spans="1:7" ht="15" customHeight="1">
      <c r="A73" s="173" t="s">
        <v>71</v>
      </c>
      <c r="B73" s="174"/>
      <c r="C73" s="175"/>
      <c r="D73" s="170">
        <v>234</v>
      </c>
      <c r="E73" s="170">
        <v>333</v>
      </c>
      <c r="F73" s="171">
        <f t="shared" si="3"/>
        <v>567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170</v>
      </c>
      <c r="E75" s="170">
        <v>187</v>
      </c>
      <c r="F75" s="171">
        <f t="shared" si="3"/>
        <v>357</v>
      </c>
      <c r="G75" s="172"/>
    </row>
    <row r="76" spans="1:7" ht="15" customHeight="1">
      <c r="A76" s="176" t="s">
        <v>74</v>
      </c>
      <c r="B76" s="177"/>
      <c r="C76" s="178"/>
      <c r="D76" s="170">
        <v>153</v>
      </c>
      <c r="E76" s="170">
        <v>153</v>
      </c>
      <c r="F76" s="171">
        <f t="shared" si="3"/>
        <v>306</v>
      </c>
      <c r="G76" s="172"/>
    </row>
    <row r="77" spans="1:7" ht="12.75">
      <c r="A77" s="179" t="s">
        <v>75</v>
      </c>
      <c r="B77" s="174"/>
      <c r="C77" s="175"/>
      <c r="D77" s="170">
        <v>5727</v>
      </c>
      <c r="E77" s="170">
        <v>5864</v>
      </c>
      <c r="F77" s="171">
        <f t="shared" si="3"/>
        <v>11591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8034</v>
      </c>
      <c r="E79" s="187">
        <f>SUM(E70:E78)</f>
        <v>8306</v>
      </c>
      <c r="F79" s="188">
        <f t="shared" si="3"/>
        <v>16340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116</v>
      </c>
      <c r="E102" s="170">
        <v>106</v>
      </c>
      <c r="F102" s="171">
        <f aca="true" t="shared" si="4" ref="F102:F111">SUM(D102:E102)</f>
        <v>222</v>
      </c>
      <c r="G102" s="172"/>
    </row>
    <row r="103" spans="1:7" ht="15" customHeight="1">
      <c r="A103" s="176" t="s">
        <v>169</v>
      </c>
      <c r="B103" s="177"/>
      <c r="C103" s="178"/>
      <c r="D103" s="170">
        <v>351</v>
      </c>
      <c r="E103" s="170">
        <v>386</v>
      </c>
      <c r="F103" s="171">
        <f t="shared" si="4"/>
        <v>737</v>
      </c>
      <c r="G103" s="172"/>
    </row>
    <row r="104" spans="1:7" ht="15" customHeight="1">
      <c r="A104" s="176" t="s">
        <v>70</v>
      </c>
      <c r="B104" s="177"/>
      <c r="C104" s="178"/>
      <c r="D104" s="170">
        <v>1615</v>
      </c>
      <c r="E104" s="170">
        <v>1821</v>
      </c>
      <c r="F104" s="171">
        <f t="shared" si="4"/>
        <v>3436</v>
      </c>
      <c r="G104" s="172"/>
    </row>
    <row r="105" spans="1:7" ht="15" customHeight="1">
      <c r="A105" s="173" t="s">
        <v>71</v>
      </c>
      <c r="B105" s="174"/>
      <c r="C105" s="175"/>
      <c r="D105" s="170">
        <v>624</v>
      </c>
      <c r="E105" s="170">
        <v>785</v>
      </c>
      <c r="F105" s="171">
        <f t="shared" si="4"/>
        <v>1409</v>
      </c>
      <c r="G105" s="172"/>
    </row>
    <row r="106" spans="1:7" ht="15" customHeight="1">
      <c r="A106" s="176" t="s">
        <v>72</v>
      </c>
      <c r="B106" s="177"/>
      <c r="C106" s="178"/>
      <c r="D106" s="170">
        <v>458</v>
      </c>
      <c r="E106" s="170">
        <v>457</v>
      </c>
      <c r="F106" s="171">
        <f t="shared" si="4"/>
        <v>915</v>
      </c>
      <c r="G106" s="172"/>
    </row>
    <row r="107" spans="1:7" ht="12.75">
      <c r="A107" s="176" t="s">
        <v>73</v>
      </c>
      <c r="B107" s="177"/>
      <c r="C107" s="178"/>
      <c r="D107" s="170">
        <v>334</v>
      </c>
      <c r="E107" s="170">
        <v>352</v>
      </c>
      <c r="F107" s="171">
        <f t="shared" si="4"/>
        <v>686</v>
      </c>
      <c r="G107" s="172"/>
    </row>
    <row r="108" spans="1:7" ht="15" customHeight="1">
      <c r="A108" s="176" t="s">
        <v>74</v>
      </c>
      <c r="B108" s="177"/>
      <c r="C108" s="178"/>
      <c r="D108" s="170">
        <v>598</v>
      </c>
      <c r="E108" s="170">
        <v>695</v>
      </c>
      <c r="F108" s="171">
        <f t="shared" si="4"/>
        <v>1293</v>
      </c>
      <c r="G108" s="172"/>
    </row>
    <row r="109" spans="1:7" ht="12.75">
      <c r="A109" s="179" t="s">
        <v>75</v>
      </c>
      <c r="B109" s="174"/>
      <c r="C109" s="175"/>
      <c r="D109" s="170">
        <v>1098</v>
      </c>
      <c r="E109" s="170">
        <v>1217</v>
      </c>
      <c r="F109" s="171">
        <f t="shared" si="4"/>
        <v>2315</v>
      </c>
      <c r="G109" s="172"/>
    </row>
    <row r="110" spans="1:7" ht="12.75">
      <c r="A110" s="180" t="s">
        <v>76</v>
      </c>
      <c r="B110" s="181"/>
      <c r="C110" s="182"/>
      <c r="D110" s="170">
        <v>189</v>
      </c>
      <c r="E110" s="170">
        <v>205</v>
      </c>
      <c r="F110" s="171">
        <f t="shared" si="4"/>
        <v>394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5383</v>
      </c>
      <c r="E111" s="187">
        <f>SUM(E102:E110)</f>
        <v>6024</v>
      </c>
      <c r="F111" s="188">
        <f t="shared" si="4"/>
        <v>11407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2012-03-28T15:26:46Z</dcterms:modified>
  <cp:category/>
  <cp:version/>
  <cp:contentType/>
  <cp:contentStatus/>
</cp:coreProperties>
</file>