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Case study A" sheetId="1" r:id="rId1"/>
    <sheet name="Case studyB with micronutrients" sheetId="8" r:id="rId2"/>
  </sheets>
  <calcPr calcId="114210"/>
</workbook>
</file>

<file path=xl/calcChain.xml><?xml version="1.0" encoding="utf-8"?>
<calcChain xmlns="http://schemas.openxmlformats.org/spreadsheetml/2006/main">
  <c r="N80" i="1"/>
  <c r="M80"/>
  <c r="L80"/>
  <c r="K80"/>
  <c r="J80"/>
  <c r="I80"/>
  <c r="H80"/>
  <c r="G80"/>
  <c r="F80"/>
  <c r="E80"/>
  <c r="D80"/>
  <c r="C80"/>
  <c r="N79"/>
  <c r="M79"/>
  <c r="L79"/>
  <c r="K79"/>
  <c r="J79"/>
  <c r="I79"/>
  <c r="H79"/>
  <c r="G79"/>
  <c r="F79"/>
  <c r="E79"/>
  <c r="D79"/>
  <c r="C79"/>
  <c r="N78"/>
  <c r="M78"/>
  <c r="L78"/>
  <c r="K78"/>
  <c r="J78"/>
  <c r="I78"/>
  <c r="H78"/>
  <c r="G78"/>
  <c r="F78"/>
  <c r="E78"/>
  <c r="D78"/>
  <c r="C78"/>
  <c r="C23"/>
  <c r="C24"/>
  <c r="C25"/>
  <c r="C26"/>
  <c r="C27"/>
  <c r="C22"/>
  <c r="D51"/>
  <c r="E51"/>
  <c r="F51"/>
  <c r="G51"/>
  <c r="H51"/>
  <c r="I51"/>
  <c r="J51"/>
  <c r="K51"/>
  <c r="L51"/>
  <c r="M51"/>
  <c r="N51"/>
  <c r="D52"/>
  <c r="E52"/>
  <c r="F52"/>
  <c r="G52"/>
  <c r="H52"/>
  <c r="I52"/>
  <c r="J52"/>
  <c r="K52"/>
  <c r="L52"/>
  <c r="M52"/>
  <c r="N52"/>
  <c r="D53"/>
  <c r="E53"/>
  <c r="F53"/>
  <c r="G53"/>
  <c r="H53"/>
  <c r="I53"/>
  <c r="J53"/>
  <c r="K53"/>
  <c r="L53"/>
  <c r="M53"/>
  <c r="N53"/>
  <c r="D54"/>
  <c r="E54"/>
  <c r="F54"/>
  <c r="G54"/>
  <c r="H54"/>
  <c r="I54"/>
  <c r="J54"/>
  <c r="K54"/>
  <c r="L54"/>
  <c r="M54"/>
  <c r="N54"/>
  <c r="D55"/>
  <c r="E55"/>
  <c r="F55"/>
  <c r="G55"/>
  <c r="H55"/>
  <c r="I55"/>
  <c r="J55"/>
  <c r="K55"/>
  <c r="L55"/>
  <c r="M55"/>
  <c r="N55"/>
  <c r="D50"/>
  <c r="E50"/>
  <c r="F50"/>
  <c r="G50"/>
  <c r="H50"/>
  <c r="I50"/>
  <c r="J50"/>
  <c r="K50"/>
  <c r="L50"/>
  <c r="M50"/>
  <c r="N50"/>
  <c r="C51"/>
  <c r="C52"/>
  <c r="C53"/>
  <c r="C54"/>
  <c r="C55"/>
  <c r="C50"/>
</calcChain>
</file>

<file path=xl/sharedStrings.xml><?xml version="1.0" encoding="utf-8"?>
<sst xmlns="http://schemas.openxmlformats.org/spreadsheetml/2006/main" count="79" uniqueCount="51">
  <si>
    <t>Maize grain</t>
  </si>
  <si>
    <t>Beans</t>
  </si>
  <si>
    <t>Vegetable oil</t>
  </si>
  <si>
    <t>Corn-Soy-Blend (CSB)</t>
  </si>
  <si>
    <t>Sugar</t>
  </si>
  <si>
    <t>Iodized salt</t>
  </si>
  <si>
    <t>Energy (Kcal)</t>
  </si>
  <si>
    <t>Energy (2100 Kcal)</t>
  </si>
  <si>
    <t>Month</t>
  </si>
  <si>
    <t>Note the formula: monthly amount from the table above / the standard |* 100 (to convert it into percentage) OR select cell type: percentage|</t>
  </si>
  <si>
    <t>PROVISION OF MACRONUTRIENTS PER MONTH</t>
  </si>
  <si>
    <t>Provide a brief analysis and explanation for the graph:</t>
  </si>
  <si>
    <t xml:space="preserve"> </t>
  </si>
  <si>
    <t>You want to analyse the effective food flows in a camp where a full ration is supposed to be distributed on a monthly basis (=30 day cycle)</t>
  </si>
  <si>
    <t xml:space="preserve">to a caseload of 40,000 refugees. </t>
  </si>
  <si>
    <t>Insert a trend graph, to display to what extent the standards have been reached:</t>
  </si>
  <si>
    <t>GRAPH - PROVISION OF MACRONUTRIENTS (ENERGY, LIPIDS AND PROTEINS) AS COMPARED TO STANDARD REQUIRMENTS</t>
  </si>
  <si>
    <t>(Percentage of standard fullfilled)</t>
  </si>
  <si>
    <t>Item</t>
  </si>
  <si>
    <t>Standard</t>
  </si>
  <si>
    <t>Macronutrient</t>
  </si>
  <si>
    <t>DISTRIBUTION REPORT DATA FROM WFP IN MT</t>
  </si>
  <si>
    <t>Quantity (MT)</t>
  </si>
  <si>
    <t>Quantity (gr)</t>
  </si>
  <si>
    <t>the final distribution reports.</t>
  </si>
  <si>
    <t xml:space="preserve">Insert the daily rations (gr per person per day) into NutVal to determine the provision of macronutrients (energy, lipids and proteins) </t>
  </si>
  <si>
    <t>and micronutrients (see example next sheet), for each cycle:</t>
  </si>
  <si>
    <t xml:space="preserve">NutVal automatically compares these to standard minimal requirements (see Annex 4), to determine to what extent the standard requirements have </t>
  </si>
  <si>
    <t>PROVISION OF ENERGY AND SELECTED MICRONUTRIENTS AS COMPARED TO STANDARD REQUIRMENTS</t>
  </si>
  <si>
    <t>Lack of salt does not affect the provision of energy, lipids or proteins, but has an impact on the provision of iodine."</t>
  </si>
  <si>
    <t>(Percentage of minimum standard fullfilled)</t>
  </si>
  <si>
    <t>Note the formula: monthly distributed quantity in MT / 30 days (length of cycle) * 1,000,000 (to convert metric tons into grams) / 40,000 (caseload)</t>
  </si>
  <si>
    <t>CASE STUDY 1: Analysis of effective food aid flows during the past year as compared to the planned theoretical ration</t>
  </si>
  <si>
    <t>Note that in this example each month has two cycles, hence two values are inserted for each month.</t>
  </si>
  <si>
    <r>
      <t xml:space="preserve">CASE STUDY 2: Analysis of </t>
    </r>
    <r>
      <rPr>
        <b/>
        <sz val="12"/>
        <color indexed="14"/>
        <rFont val="Calibri"/>
        <family val="2"/>
      </rPr>
      <t>actual</t>
    </r>
    <r>
      <rPr>
        <b/>
        <sz val="12"/>
        <color indexed="8"/>
        <rFont val="Calibri"/>
        <family val="2"/>
      </rPr>
      <t xml:space="preserve"> food aid flows during the past year as compared to the planned theoretical ration</t>
    </r>
  </si>
  <si>
    <t>The planned daily ration per person in grams is as follows:</t>
  </si>
  <si>
    <t>PLANNED DAILY RATION PER PERSON</t>
  </si>
  <si>
    <t>The distribution reports that you receive from WFP indicate that the following quantities have been distributed</t>
  </si>
  <si>
    <t xml:space="preserve">during the last 12 months (in MT). Compared to the total monthly requirements, you note some disparities (highlighted in RED): </t>
  </si>
  <si>
    <t>TOTAL PLANNED MONTHLY REQUIREMENTS IN MT FOR 40,000 PEOPLE</t>
  </si>
  <si>
    <t>Based on the planned theoretical ration and the caseload of 40,000 people, the planned monthly requirements are as follows:</t>
  </si>
  <si>
    <t>When converted back into grams per person per day, the actual daily ration received by the beneficiaries is as follows per month (disparities in RED).</t>
  </si>
  <si>
    <t>You will notice that there has been a 50% cut of maize grain during month 2 and month 3, and that salt was completely absent from the ration during month 11 and month 12.</t>
  </si>
  <si>
    <t>DAILY RATION RECEIVED PER PERSON IN GR</t>
  </si>
  <si>
    <t xml:space="preserve">Note that the final beneficiary figures vary from month to month, and the formula needs to be adjusted accordingly. Actual final figures can be found in </t>
  </si>
  <si>
    <t>Proteins (53gr)</t>
  </si>
  <si>
    <t>Lipids (40gr)</t>
  </si>
  <si>
    <t>"As visible in the table, the 50% cut of the maize grain ration has had a clear impact on the provision of energy during month 2 and month 3.</t>
  </si>
  <si>
    <t xml:space="preserve">It drops well below 100 % of the energy requirements. The amount of lipids and proteins also dropped below the requirements. </t>
  </si>
  <si>
    <t>PROVISION OF MACRONUTRIENTS (ENERGY, LIPIDS AND PROTEINS) AS COMPARED TO STANDARD REQUIREMENTS</t>
  </si>
  <si>
    <t>been fullfilled. Alternatively, you may do the comparison on Excel as illustrated by the table below (disparities highlighted in RED):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</si>
</sst>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i/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1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i/>
      <sz val="11"/>
      <color indexed="10"/>
      <name val="Calibri"/>
      <family val="2"/>
    </font>
    <font>
      <b/>
      <sz val="12"/>
      <color indexed="14"/>
      <name val="Calibri"/>
      <family val="2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ill="1"/>
    <xf numFmtId="0" fontId="0" fillId="2" borderId="0" xfId="0" applyFill="1"/>
    <xf numFmtId="0" fontId="1" fillId="2" borderId="0" xfId="0" applyFont="1" applyFill="1"/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0" fillId="0" borderId="0" xfId="0" applyFont="1" applyFill="1"/>
    <xf numFmtId="0" fontId="1" fillId="0" borderId="0" xfId="0" applyFont="1" applyFill="1"/>
    <xf numFmtId="0" fontId="4" fillId="0" borderId="0" xfId="0" applyFont="1"/>
    <xf numFmtId="1" fontId="4" fillId="0" borderId="0" xfId="0" applyNumberFormat="1" applyFont="1"/>
    <xf numFmtId="1" fontId="0" fillId="0" borderId="0" xfId="0" applyNumberFormat="1" applyFont="1"/>
    <xf numFmtId="1" fontId="5" fillId="0" borderId="0" xfId="0" applyNumberFormat="1" applyFont="1"/>
    <xf numFmtId="1" fontId="6" fillId="0" borderId="0" xfId="0" applyNumberFormat="1" applyFont="1"/>
    <xf numFmtId="1" fontId="6" fillId="0" borderId="0" xfId="1" applyNumberFormat="1" applyFont="1"/>
    <xf numFmtId="0" fontId="7" fillId="0" borderId="0" xfId="0" applyFont="1" applyFill="1"/>
    <xf numFmtId="0" fontId="8" fillId="0" borderId="0" xfId="0" applyFont="1" applyFill="1"/>
    <xf numFmtId="0" fontId="8" fillId="0" borderId="0" xfId="0" applyFont="1"/>
    <xf numFmtId="0" fontId="8" fillId="3" borderId="0" xfId="0" applyFont="1" applyFill="1"/>
    <xf numFmtId="0" fontId="10" fillId="0" borderId="0" xfId="0" applyFont="1"/>
    <xf numFmtId="0" fontId="10" fillId="0" borderId="0" xfId="0" applyFont="1" applyFill="1"/>
    <xf numFmtId="9" fontId="0" fillId="0" borderId="0" xfId="0" applyNumberFormat="1"/>
    <xf numFmtId="0" fontId="0" fillId="0" borderId="0" xfId="0" applyAlignment="1">
      <alignment vertical="center"/>
    </xf>
    <xf numFmtId="0" fontId="8" fillId="0" borderId="0" xfId="0" applyFont="1"/>
    <xf numFmtId="0" fontId="12" fillId="2" borderId="0" xfId="0" applyFont="1" applyFill="1"/>
    <xf numFmtId="0" fontId="8" fillId="2" borderId="0" xfId="0" applyFont="1" applyFill="1"/>
    <xf numFmtId="0" fontId="12" fillId="0" borderId="0" xfId="0" applyFont="1" applyFill="1"/>
    <xf numFmtId="0" fontId="8" fillId="0" borderId="0" xfId="0" applyFont="1" applyFill="1"/>
    <xf numFmtId="9" fontId="8" fillId="0" borderId="0" xfId="0" applyNumberFormat="1" applyFont="1"/>
    <xf numFmtId="0" fontId="12" fillId="0" borderId="0" xfId="0" applyFont="1"/>
    <xf numFmtId="9" fontId="9" fillId="0" borderId="0" xfId="0" applyNumberFormat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0.16904801210940321"/>
          <c:y val="5.5336075176157927E-2"/>
          <c:w val="0.4214295513149911"/>
          <c:h val="0.67589063250878667"/>
        </c:manualLayout>
      </c:layout>
      <c:lineChart>
        <c:grouping val="standard"/>
        <c:ser>
          <c:idx val="0"/>
          <c:order val="0"/>
          <c:tx>
            <c:strRef>
              <c:f>'Case study A'!$B$78</c:f>
              <c:strCache>
                <c:ptCount val="1"/>
                <c:pt idx="0">
                  <c:v>Energy (2100 Kcal)</c:v>
                </c:pt>
              </c:strCache>
            </c:strRef>
          </c:tx>
          <c:marker>
            <c:symbol val="none"/>
          </c:marker>
          <c:val>
            <c:numRef>
              <c:f>'Case study A'!$C$78:$N$78</c:f>
              <c:numCache>
                <c:formatCode>0%</c:formatCode>
                <c:ptCount val="12"/>
                <c:pt idx="0">
                  <c:v>0.99142857142857144</c:v>
                </c:pt>
                <c:pt idx="1">
                  <c:v>0.65809523809523807</c:v>
                </c:pt>
                <c:pt idx="2">
                  <c:v>0.65809523809523807</c:v>
                </c:pt>
                <c:pt idx="3">
                  <c:v>0.99142857142857144</c:v>
                </c:pt>
                <c:pt idx="4">
                  <c:v>0.99142857142857144</c:v>
                </c:pt>
                <c:pt idx="5">
                  <c:v>0.99142857142857144</c:v>
                </c:pt>
                <c:pt idx="6">
                  <c:v>0.99142857142857144</c:v>
                </c:pt>
                <c:pt idx="7">
                  <c:v>0.99142857142857144</c:v>
                </c:pt>
                <c:pt idx="8">
                  <c:v>0.99142857142857144</c:v>
                </c:pt>
                <c:pt idx="9">
                  <c:v>0.99142857142857144</c:v>
                </c:pt>
                <c:pt idx="10">
                  <c:v>0.99142857142857144</c:v>
                </c:pt>
                <c:pt idx="11">
                  <c:v>0.99142857142857144</c:v>
                </c:pt>
              </c:numCache>
            </c:numRef>
          </c:val>
        </c:ser>
        <c:ser>
          <c:idx val="1"/>
          <c:order val="1"/>
          <c:tx>
            <c:strRef>
              <c:f>'Case study A'!$B$79</c:f>
              <c:strCache>
                <c:ptCount val="1"/>
                <c:pt idx="0">
                  <c:v>Proteins (53gr)</c:v>
                </c:pt>
              </c:strCache>
            </c:strRef>
          </c:tx>
          <c:marker>
            <c:symbol val="none"/>
          </c:marker>
          <c:val>
            <c:numRef>
              <c:f>'Case study A'!$C$79:$N$79</c:f>
              <c:numCache>
                <c:formatCode>0%</c:formatCode>
                <c:ptCount val="12"/>
                <c:pt idx="0">
                  <c:v>1.1509433962264151</c:v>
                </c:pt>
                <c:pt idx="1">
                  <c:v>0.77358490566037741</c:v>
                </c:pt>
                <c:pt idx="2">
                  <c:v>0.77358490566037741</c:v>
                </c:pt>
                <c:pt idx="3">
                  <c:v>1.1509433962264151</c:v>
                </c:pt>
                <c:pt idx="4">
                  <c:v>1.1509433962264151</c:v>
                </c:pt>
                <c:pt idx="5">
                  <c:v>1.1509433962264151</c:v>
                </c:pt>
                <c:pt idx="6">
                  <c:v>1.1509433962264151</c:v>
                </c:pt>
                <c:pt idx="7">
                  <c:v>1.1509433962264151</c:v>
                </c:pt>
                <c:pt idx="8">
                  <c:v>1.1509433962264151</c:v>
                </c:pt>
                <c:pt idx="9">
                  <c:v>1.1509433962264151</c:v>
                </c:pt>
                <c:pt idx="10">
                  <c:v>1.1509433962264151</c:v>
                </c:pt>
                <c:pt idx="11">
                  <c:v>1.1509433962264151</c:v>
                </c:pt>
              </c:numCache>
            </c:numRef>
          </c:val>
        </c:ser>
        <c:ser>
          <c:idx val="2"/>
          <c:order val="2"/>
          <c:tx>
            <c:strRef>
              <c:f>'Case study A'!$B$80</c:f>
              <c:strCache>
                <c:ptCount val="1"/>
                <c:pt idx="0">
                  <c:v>Lipids (40gr)</c:v>
                </c:pt>
              </c:strCache>
            </c:strRef>
          </c:tx>
          <c:marker>
            <c:symbol val="none"/>
          </c:marker>
          <c:val>
            <c:numRef>
              <c:f>'Case study A'!$C$80:$N$80</c:f>
              <c:numCache>
                <c:formatCode>0%</c:formatCode>
                <c:ptCount val="12"/>
                <c:pt idx="0">
                  <c:v>1.1175000000000002</c:v>
                </c:pt>
                <c:pt idx="1">
                  <c:v>0.91750000000000009</c:v>
                </c:pt>
                <c:pt idx="2">
                  <c:v>0.91750000000000009</c:v>
                </c:pt>
                <c:pt idx="3">
                  <c:v>1.1175000000000002</c:v>
                </c:pt>
                <c:pt idx="4">
                  <c:v>1.1175000000000002</c:v>
                </c:pt>
                <c:pt idx="5">
                  <c:v>1.1175000000000002</c:v>
                </c:pt>
                <c:pt idx="6">
                  <c:v>1.1175000000000002</c:v>
                </c:pt>
                <c:pt idx="7">
                  <c:v>1.1175000000000002</c:v>
                </c:pt>
                <c:pt idx="8">
                  <c:v>1.1175000000000002</c:v>
                </c:pt>
                <c:pt idx="9">
                  <c:v>1.1175000000000002</c:v>
                </c:pt>
                <c:pt idx="10">
                  <c:v>1.1175000000000002</c:v>
                </c:pt>
                <c:pt idx="11">
                  <c:v>1.1175000000000002</c:v>
                </c:pt>
              </c:numCache>
            </c:numRef>
          </c:val>
        </c:ser>
        <c:marker val="1"/>
        <c:axId val="35211904"/>
        <c:axId val="35222656"/>
      </c:lineChart>
      <c:catAx>
        <c:axId val="352119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t>Month of the year</a:t>
                </a:r>
              </a:p>
            </c:rich>
          </c:tx>
          <c:layout>
            <c:manualLayout>
              <c:xMode val="edge"/>
              <c:yMode val="edge"/>
              <c:x val="0.25476240469941253"/>
              <c:y val="0.8537566005830298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crossAx val="35222656"/>
        <c:crosses val="autoZero"/>
        <c:auto val="1"/>
        <c:lblAlgn val="ctr"/>
        <c:lblOffset val="100"/>
      </c:catAx>
      <c:valAx>
        <c:axId val="3522265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t>Requirements (%)</a:t>
                </a:r>
              </a:p>
            </c:rich>
          </c:tx>
          <c:layout>
            <c:manualLayout>
              <c:xMode val="edge"/>
              <c:yMode val="edge"/>
              <c:x val="3.5714285714285712E-2"/>
              <c:y val="0.18972373512599461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crossAx val="3521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6428586426696663"/>
          <c:y val="0.20158144263587602"/>
          <c:w val="0.97619272590926132"/>
          <c:h val="0.86561430809291129"/>
        </c:manualLayout>
      </c:layout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86</xdr:row>
      <xdr:rowOff>85725</xdr:rowOff>
    </xdr:from>
    <xdr:to>
      <xdr:col>3</xdr:col>
      <xdr:colOff>409575</xdr:colOff>
      <xdr:row>99</xdr:row>
      <xdr:rowOff>19050</xdr:rowOff>
    </xdr:to>
    <xdr:graphicFrame macro="">
      <xdr:nvGraphicFramePr>
        <xdr:cNvPr id="102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4</xdr:row>
      <xdr:rowOff>47625</xdr:rowOff>
    </xdr:from>
    <xdr:to>
      <xdr:col>10</xdr:col>
      <xdr:colOff>38100</xdr:colOff>
      <xdr:row>23</xdr:row>
      <xdr:rowOff>161925</xdr:rowOff>
    </xdr:to>
    <xdr:pic>
      <xdr:nvPicPr>
        <xdr:cNvPr id="307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828675"/>
          <a:ext cx="5505450" cy="3733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9525</xdr:colOff>
      <xdr:row>26</xdr:row>
      <xdr:rowOff>76200</xdr:rowOff>
    </xdr:from>
    <xdr:to>
      <xdr:col>10</xdr:col>
      <xdr:colOff>123825</xdr:colOff>
      <xdr:row>42</xdr:row>
      <xdr:rowOff>38100</xdr:rowOff>
    </xdr:to>
    <xdr:pic>
      <xdr:nvPicPr>
        <xdr:cNvPr id="3074" name="Picture 10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6700" y="5048250"/>
          <a:ext cx="5600700" cy="3009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106"/>
  <sheetViews>
    <sheetView tabSelected="1" workbookViewId="0">
      <selection activeCell="L84" sqref="L84"/>
    </sheetView>
  </sheetViews>
  <sheetFormatPr defaultRowHeight="15"/>
  <cols>
    <col min="1" max="1" width="2.28515625" customWidth="1"/>
    <col min="2" max="2" width="45.85546875" customWidth="1"/>
    <col min="3" max="3" width="10.28515625" bestFit="1" customWidth="1"/>
    <col min="4" max="4" width="10.5703125" customWidth="1"/>
  </cols>
  <sheetData>
    <row r="2" spans="2:4" ht="15.75">
      <c r="B2" s="7" t="s">
        <v>32</v>
      </c>
    </row>
    <row r="3" spans="2:4">
      <c r="B3" s="6"/>
    </row>
    <row r="4" spans="2:4">
      <c r="B4" s="6" t="s">
        <v>13</v>
      </c>
    </row>
    <row r="5" spans="2:4" s="2" customFormat="1">
      <c r="B5" s="6" t="s">
        <v>14</v>
      </c>
    </row>
    <row r="6" spans="2:4" s="9" customFormat="1">
      <c r="B6" s="8"/>
    </row>
    <row r="7" spans="2:4">
      <c r="B7" s="25" t="s">
        <v>35</v>
      </c>
    </row>
    <row r="8" spans="2:4">
      <c r="B8" s="2"/>
    </row>
    <row r="9" spans="2:4">
      <c r="B9" s="5" t="s">
        <v>36</v>
      </c>
    </row>
    <row r="10" spans="2:4" s="3" customFormat="1">
      <c r="B10" s="11" t="s">
        <v>18</v>
      </c>
      <c r="C10" s="1" t="s">
        <v>23</v>
      </c>
      <c r="D10"/>
    </row>
    <row r="11" spans="2:4">
      <c r="B11" t="s">
        <v>0</v>
      </c>
      <c r="C11">
        <v>400</v>
      </c>
    </row>
    <row r="12" spans="2:4">
      <c r="B12" t="s">
        <v>1</v>
      </c>
      <c r="C12">
        <v>60</v>
      </c>
    </row>
    <row r="13" spans="2:4">
      <c r="B13" t="s">
        <v>2</v>
      </c>
      <c r="C13">
        <v>25</v>
      </c>
    </row>
    <row r="14" spans="2:4">
      <c r="B14" t="s">
        <v>3</v>
      </c>
      <c r="C14">
        <v>50</v>
      </c>
    </row>
    <row r="15" spans="2:4">
      <c r="B15" t="s">
        <v>4</v>
      </c>
      <c r="C15">
        <v>15</v>
      </c>
    </row>
    <row r="16" spans="2:4">
      <c r="B16" t="s">
        <v>5</v>
      </c>
      <c r="C16">
        <v>5</v>
      </c>
    </row>
    <row r="18" spans="2:10" s="26" customFormat="1">
      <c r="B18" s="26" t="s">
        <v>40</v>
      </c>
    </row>
    <row r="20" spans="2:10" s="26" customFormat="1">
      <c r="B20" s="27" t="s">
        <v>39</v>
      </c>
      <c r="C20" s="27"/>
      <c r="D20" s="28"/>
    </row>
    <row r="21" spans="2:10" s="3" customFormat="1">
      <c r="B21" s="11" t="s">
        <v>18</v>
      </c>
      <c r="C21" s="11" t="s">
        <v>22</v>
      </c>
    </row>
    <row r="22" spans="2:10">
      <c r="B22" t="s">
        <v>0</v>
      </c>
      <c r="C22">
        <f t="shared" ref="C22:C27" si="0">C11*30*40000/1000000</f>
        <v>480</v>
      </c>
    </row>
    <row r="23" spans="2:10">
      <c r="B23" t="s">
        <v>1</v>
      </c>
      <c r="C23">
        <f t="shared" si="0"/>
        <v>72</v>
      </c>
    </row>
    <row r="24" spans="2:10">
      <c r="B24" t="s">
        <v>2</v>
      </c>
      <c r="C24">
        <f t="shared" si="0"/>
        <v>30</v>
      </c>
    </row>
    <row r="25" spans="2:10">
      <c r="B25" t="s">
        <v>3</v>
      </c>
      <c r="C25">
        <f t="shared" si="0"/>
        <v>60</v>
      </c>
    </row>
    <row r="26" spans="2:10">
      <c r="B26" t="s">
        <v>4</v>
      </c>
      <c r="C26">
        <f t="shared" si="0"/>
        <v>18</v>
      </c>
    </row>
    <row r="27" spans="2:10">
      <c r="B27" t="s">
        <v>5</v>
      </c>
      <c r="C27">
        <f t="shared" si="0"/>
        <v>6</v>
      </c>
    </row>
    <row r="29" spans="2:10">
      <c r="B29" t="s">
        <v>37</v>
      </c>
    </row>
    <row r="30" spans="2:10">
      <c r="B30" s="20" t="s">
        <v>38</v>
      </c>
      <c r="I30" s="20"/>
      <c r="J30" s="20"/>
    </row>
    <row r="32" spans="2:10">
      <c r="B32" s="5" t="s">
        <v>21</v>
      </c>
    </row>
    <row r="33" spans="2:14">
      <c r="B33" s="11"/>
      <c r="C33" s="1" t="s">
        <v>8</v>
      </c>
    </row>
    <row r="34" spans="2:14" s="26" customFormat="1">
      <c r="C34" s="29" t="s">
        <v>22</v>
      </c>
      <c r="D34" s="30"/>
      <c r="E34" s="30"/>
      <c r="F34" s="30"/>
      <c r="G34" s="30"/>
    </row>
    <row r="35" spans="2:14">
      <c r="B35" s="1" t="s">
        <v>18</v>
      </c>
      <c r="C35">
        <v>1</v>
      </c>
      <c r="D35" s="20">
        <v>2</v>
      </c>
      <c r="E35" s="20">
        <v>3</v>
      </c>
      <c r="F35" s="20">
        <v>4</v>
      </c>
      <c r="G35" s="20">
        <v>5</v>
      </c>
      <c r="H35" s="20">
        <v>6</v>
      </c>
      <c r="I35" s="20">
        <v>7</v>
      </c>
      <c r="J35" s="20">
        <v>8</v>
      </c>
      <c r="K35" s="20">
        <v>9</v>
      </c>
      <c r="L35" s="20">
        <v>10</v>
      </c>
      <c r="M35" s="20">
        <v>11</v>
      </c>
      <c r="N35" s="20">
        <v>12</v>
      </c>
    </row>
    <row r="36" spans="2:14">
      <c r="B36" t="s">
        <v>0</v>
      </c>
      <c r="C36">
        <v>480</v>
      </c>
      <c r="D36" s="22">
        <v>240</v>
      </c>
      <c r="E36" s="22">
        <v>240</v>
      </c>
      <c r="F36" s="20">
        <v>480</v>
      </c>
      <c r="G36" s="20">
        <v>480</v>
      </c>
      <c r="H36" s="20">
        <v>480</v>
      </c>
      <c r="I36" s="20">
        <v>480</v>
      </c>
      <c r="J36" s="20">
        <v>480</v>
      </c>
      <c r="K36" s="20">
        <v>480</v>
      </c>
      <c r="L36" s="20">
        <v>480</v>
      </c>
      <c r="M36" s="20">
        <v>480</v>
      </c>
      <c r="N36" s="20">
        <v>480</v>
      </c>
    </row>
    <row r="37" spans="2:14">
      <c r="B37" t="s">
        <v>1</v>
      </c>
      <c r="C37">
        <v>71.999999999999986</v>
      </c>
      <c r="D37" s="20">
        <v>71.999999999999986</v>
      </c>
      <c r="E37" s="20">
        <v>71.999999999999986</v>
      </c>
      <c r="F37" s="20">
        <v>71.999999999999986</v>
      </c>
      <c r="G37" s="20">
        <v>71.999999999999986</v>
      </c>
      <c r="H37" s="20">
        <v>71.999999999999986</v>
      </c>
      <c r="I37" s="20">
        <v>71.999999999999986</v>
      </c>
      <c r="J37" s="20">
        <v>71.999999999999986</v>
      </c>
      <c r="K37" s="20">
        <v>71.999999999999986</v>
      </c>
      <c r="L37" s="20">
        <v>71.999999999999986</v>
      </c>
      <c r="M37" s="20">
        <v>71.999999999999986</v>
      </c>
      <c r="N37" s="20">
        <v>71.999999999999986</v>
      </c>
    </row>
    <row r="38" spans="2:14">
      <c r="B38" t="s">
        <v>2</v>
      </c>
      <c r="C38">
        <v>30</v>
      </c>
      <c r="D38" s="20">
        <v>30</v>
      </c>
      <c r="E38" s="20">
        <v>30</v>
      </c>
      <c r="F38" s="20">
        <v>30</v>
      </c>
      <c r="G38" s="20">
        <v>30</v>
      </c>
      <c r="H38" s="20">
        <v>30</v>
      </c>
      <c r="I38" s="20">
        <v>30</v>
      </c>
      <c r="J38" s="20">
        <v>30</v>
      </c>
      <c r="K38" s="20">
        <v>30</v>
      </c>
      <c r="L38" s="20">
        <v>30</v>
      </c>
      <c r="M38" s="20">
        <v>30</v>
      </c>
      <c r="N38" s="20">
        <v>30</v>
      </c>
    </row>
    <row r="39" spans="2:14">
      <c r="B39" t="s">
        <v>3</v>
      </c>
      <c r="C39">
        <v>60</v>
      </c>
      <c r="D39" s="20">
        <v>60</v>
      </c>
      <c r="E39" s="20">
        <v>60</v>
      </c>
      <c r="F39" s="20">
        <v>60</v>
      </c>
      <c r="G39" s="20">
        <v>60</v>
      </c>
      <c r="H39" s="20">
        <v>60</v>
      </c>
      <c r="I39" s="20">
        <v>60</v>
      </c>
      <c r="J39" s="20">
        <v>60</v>
      </c>
      <c r="K39" s="20">
        <v>60</v>
      </c>
      <c r="L39" s="20">
        <v>60</v>
      </c>
      <c r="M39" s="20">
        <v>60</v>
      </c>
      <c r="N39" s="20">
        <v>60</v>
      </c>
    </row>
    <row r="40" spans="2:14">
      <c r="B40" t="s">
        <v>4</v>
      </c>
      <c r="C40">
        <v>17.999999999999996</v>
      </c>
      <c r="D40" s="20">
        <v>17.999999999999996</v>
      </c>
      <c r="E40" s="20">
        <v>17.999999999999996</v>
      </c>
      <c r="F40" s="20">
        <v>17.999999999999996</v>
      </c>
      <c r="G40" s="20">
        <v>17.999999999999996</v>
      </c>
      <c r="H40" s="20">
        <v>17.999999999999996</v>
      </c>
      <c r="I40" s="20">
        <v>17.999999999999996</v>
      </c>
      <c r="J40" s="20">
        <v>17.999999999999996</v>
      </c>
      <c r="K40" s="20">
        <v>17.999999999999996</v>
      </c>
      <c r="L40" s="20">
        <v>17.999999999999996</v>
      </c>
      <c r="M40" s="20">
        <v>17.999999999999996</v>
      </c>
      <c r="N40" s="20">
        <v>17.999999999999996</v>
      </c>
    </row>
    <row r="41" spans="2:14">
      <c r="B41" t="s">
        <v>5</v>
      </c>
      <c r="C41">
        <v>5.9999999999999991</v>
      </c>
      <c r="D41" s="20">
        <v>5.9999999999999991</v>
      </c>
      <c r="E41" s="20">
        <v>5.9999999999999991</v>
      </c>
      <c r="F41" s="20">
        <v>5.9999999999999991</v>
      </c>
      <c r="G41" s="20">
        <v>5.9999999999999991</v>
      </c>
      <c r="H41" s="20">
        <v>5.9999999999999991</v>
      </c>
      <c r="I41" s="20">
        <v>5.9999999999999991</v>
      </c>
      <c r="J41" s="20">
        <v>5.9999999999999991</v>
      </c>
      <c r="K41" s="20">
        <v>5.9999999999999991</v>
      </c>
      <c r="L41" s="20">
        <v>5.9999999999999991</v>
      </c>
      <c r="M41" s="22">
        <v>0</v>
      </c>
      <c r="N41" s="22">
        <v>0</v>
      </c>
    </row>
    <row r="43" spans="2:14" s="26" customFormat="1">
      <c r="B43" s="26" t="s">
        <v>41</v>
      </c>
    </row>
    <row r="44" spans="2:14">
      <c r="B44" t="s">
        <v>42</v>
      </c>
      <c r="C44" s="3"/>
      <c r="D44" s="3"/>
      <c r="E44" s="3"/>
      <c r="F44" s="3"/>
      <c r="G44" s="3"/>
    </row>
    <row r="46" spans="2:14">
      <c r="B46" s="5" t="s">
        <v>43</v>
      </c>
      <c r="C46" s="3"/>
    </row>
    <row r="47" spans="2:14">
      <c r="C47" s="11" t="s">
        <v>8</v>
      </c>
      <c r="D47" s="3"/>
      <c r="E47" s="3"/>
      <c r="F47" s="3"/>
      <c r="G47" s="3"/>
    </row>
    <row r="48" spans="2:14" s="26" customFormat="1">
      <c r="C48" s="29" t="s">
        <v>23</v>
      </c>
      <c r="D48" s="30"/>
      <c r="E48" s="30"/>
      <c r="F48" s="30"/>
      <c r="G48" s="30"/>
    </row>
    <row r="49" spans="2:14">
      <c r="B49" s="1" t="s">
        <v>18</v>
      </c>
      <c r="C49" s="3">
        <v>1</v>
      </c>
      <c r="D49" s="19">
        <v>2</v>
      </c>
      <c r="E49" s="19">
        <v>3</v>
      </c>
      <c r="F49" s="19">
        <v>4</v>
      </c>
      <c r="G49" s="19">
        <v>5</v>
      </c>
      <c r="H49" s="20">
        <v>6</v>
      </c>
      <c r="I49" s="20">
        <v>7</v>
      </c>
      <c r="J49" s="20">
        <v>8</v>
      </c>
      <c r="K49" s="20">
        <v>9</v>
      </c>
      <c r="L49" s="20">
        <v>10</v>
      </c>
      <c r="M49" s="20">
        <v>11</v>
      </c>
      <c r="N49" s="20">
        <v>12</v>
      </c>
    </row>
    <row r="50" spans="2:14">
      <c r="B50" t="s">
        <v>0</v>
      </c>
      <c r="C50" s="3">
        <f t="shared" ref="C50:N50" si="1">C36/30*1000000/40000</f>
        <v>400</v>
      </c>
      <c r="D50" s="23">
        <f t="shared" si="1"/>
        <v>200</v>
      </c>
      <c r="E50" s="23">
        <f t="shared" si="1"/>
        <v>200</v>
      </c>
      <c r="F50" s="19">
        <f t="shared" si="1"/>
        <v>400</v>
      </c>
      <c r="G50" s="19">
        <f t="shared" si="1"/>
        <v>400</v>
      </c>
      <c r="H50" s="20">
        <f t="shared" si="1"/>
        <v>400</v>
      </c>
      <c r="I50" s="20">
        <f t="shared" si="1"/>
        <v>400</v>
      </c>
      <c r="J50" s="20">
        <f t="shared" si="1"/>
        <v>400</v>
      </c>
      <c r="K50" s="20">
        <f t="shared" si="1"/>
        <v>400</v>
      </c>
      <c r="L50" s="20">
        <f t="shared" si="1"/>
        <v>400</v>
      </c>
      <c r="M50" s="20">
        <f t="shared" si="1"/>
        <v>400</v>
      </c>
      <c r="N50" s="20">
        <f t="shared" si="1"/>
        <v>400</v>
      </c>
    </row>
    <row r="51" spans="2:14">
      <c r="B51" t="s">
        <v>1</v>
      </c>
      <c r="C51" s="3">
        <f t="shared" ref="C51:N51" si="2">C37/30*1000000/40000</f>
        <v>59.999999999999986</v>
      </c>
      <c r="D51" s="19">
        <f t="shared" si="2"/>
        <v>59.999999999999986</v>
      </c>
      <c r="E51" s="19">
        <f t="shared" si="2"/>
        <v>59.999999999999986</v>
      </c>
      <c r="F51" s="19">
        <f t="shared" si="2"/>
        <v>59.999999999999986</v>
      </c>
      <c r="G51" s="19">
        <f t="shared" si="2"/>
        <v>59.999999999999986</v>
      </c>
      <c r="H51" s="20">
        <f t="shared" si="2"/>
        <v>59.999999999999986</v>
      </c>
      <c r="I51" s="20">
        <f t="shared" si="2"/>
        <v>59.999999999999986</v>
      </c>
      <c r="J51" s="20">
        <f t="shared" si="2"/>
        <v>59.999999999999986</v>
      </c>
      <c r="K51" s="20">
        <f t="shared" si="2"/>
        <v>59.999999999999986</v>
      </c>
      <c r="L51" s="20">
        <f t="shared" si="2"/>
        <v>59.999999999999986</v>
      </c>
      <c r="M51" s="20">
        <f t="shared" si="2"/>
        <v>59.999999999999986</v>
      </c>
      <c r="N51" s="20">
        <f t="shared" si="2"/>
        <v>59.999999999999986</v>
      </c>
    </row>
    <row r="52" spans="2:14">
      <c r="B52" t="s">
        <v>2</v>
      </c>
      <c r="C52" s="3">
        <f t="shared" ref="C52:N52" si="3">C38/30*1000000/40000</f>
        <v>25</v>
      </c>
      <c r="D52" s="19">
        <f t="shared" si="3"/>
        <v>25</v>
      </c>
      <c r="E52" s="19">
        <f t="shared" si="3"/>
        <v>25</v>
      </c>
      <c r="F52" s="19">
        <f t="shared" si="3"/>
        <v>25</v>
      </c>
      <c r="G52" s="19">
        <f t="shared" si="3"/>
        <v>25</v>
      </c>
      <c r="H52" s="20">
        <f t="shared" si="3"/>
        <v>25</v>
      </c>
      <c r="I52" s="20">
        <f t="shared" si="3"/>
        <v>25</v>
      </c>
      <c r="J52" s="20">
        <f t="shared" si="3"/>
        <v>25</v>
      </c>
      <c r="K52" s="20">
        <f t="shared" si="3"/>
        <v>25</v>
      </c>
      <c r="L52" s="20">
        <f t="shared" si="3"/>
        <v>25</v>
      </c>
      <c r="M52" s="20">
        <f t="shared" si="3"/>
        <v>25</v>
      </c>
      <c r="N52" s="20">
        <f t="shared" si="3"/>
        <v>25</v>
      </c>
    </row>
    <row r="53" spans="2:14">
      <c r="B53" t="s">
        <v>3</v>
      </c>
      <c r="C53" s="3">
        <f t="shared" ref="C53:N53" si="4">C39/30*1000000/40000</f>
        <v>50</v>
      </c>
      <c r="D53" s="19">
        <f t="shared" si="4"/>
        <v>50</v>
      </c>
      <c r="E53" s="19">
        <f t="shared" si="4"/>
        <v>50</v>
      </c>
      <c r="F53" s="19">
        <f t="shared" si="4"/>
        <v>50</v>
      </c>
      <c r="G53" s="19">
        <f t="shared" si="4"/>
        <v>50</v>
      </c>
      <c r="H53" s="20">
        <f t="shared" si="4"/>
        <v>50</v>
      </c>
      <c r="I53" s="20">
        <f t="shared" si="4"/>
        <v>50</v>
      </c>
      <c r="J53" s="20">
        <f t="shared" si="4"/>
        <v>50</v>
      </c>
      <c r="K53" s="20">
        <f t="shared" si="4"/>
        <v>50</v>
      </c>
      <c r="L53" s="20">
        <f t="shared" si="4"/>
        <v>50</v>
      </c>
      <c r="M53" s="20">
        <f t="shared" si="4"/>
        <v>50</v>
      </c>
      <c r="N53" s="20">
        <f t="shared" si="4"/>
        <v>50</v>
      </c>
    </row>
    <row r="54" spans="2:14">
      <c r="B54" t="s">
        <v>4</v>
      </c>
      <c r="C54" s="3">
        <f t="shared" ref="C54:N54" si="5">C40/30*1000000/40000</f>
        <v>14.999999999999996</v>
      </c>
      <c r="D54" s="19">
        <f t="shared" si="5"/>
        <v>14.999999999999996</v>
      </c>
      <c r="E54" s="19">
        <f t="shared" si="5"/>
        <v>14.999999999999996</v>
      </c>
      <c r="F54" s="19">
        <f t="shared" si="5"/>
        <v>14.999999999999996</v>
      </c>
      <c r="G54" s="19">
        <f t="shared" si="5"/>
        <v>14.999999999999996</v>
      </c>
      <c r="H54" s="20">
        <f t="shared" si="5"/>
        <v>14.999999999999996</v>
      </c>
      <c r="I54" s="20">
        <f t="shared" si="5"/>
        <v>14.999999999999996</v>
      </c>
      <c r="J54" s="20">
        <f t="shared" si="5"/>
        <v>14.999999999999996</v>
      </c>
      <c r="K54" s="20">
        <f t="shared" si="5"/>
        <v>14.999999999999996</v>
      </c>
      <c r="L54" s="20">
        <f t="shared" si="5"/>
        <v>14.999999999999996</v>
      </c>
      <c r="M54" s="20">
        <f t="shared" si="5"/>
        <v>14.999999999999996</v>
      </c>
      <c r="N54" s="20">
        <f t="shared" si="5"/>
        <v>14.999999999999996</v>
      </c>
    </row>
    <row r="55" spans="2:14">
      <c r="B55" t="s">
        <v>5</v>
      </c>
      <c r="C55" s="3">
        <f t="shared" ref="C55:N55" si="6">C41/30*1000000/40000</f>
        <v>4.9999999999999991</v>
      </c>
      <c r="D55" s="19">
        <f t="shared" si="6"/>
        <v>4.9999999999999991</v>
      </c>
      <c r="E55" s="19">
        <f t="shared" si="6"/>
        <v>4.9999999999999991</v>
      </c>
      <c r="F55" s="19">
        <f t="shared" si="6"/>
        <v>4.9999999999999991</v>
      </c>
      <c r="G55" s="19">
        <f t="shared" si="6"/>
        <v>4.9999999999999991</v>
      </c>
      <c r="H55" s="20">
        <f t="shared" si="6"/>
        <v>4.9999999999999991</v>
      </c>
      <c r="I55" s="20">
        <f t="shared" si="6"/>
        <v>4.9999999999999991</v>
      </c>
      <c r="J55" s="20">
        <f t="shared" si="6"/>
        <v>4.9999999999999991</v>
      </c>
      <c r="K55" s="20">
        <f t="shared" si="6"/>
        <v>4.9999999999999991</v>
      </c>
      <c r="L55" s="20">
        <f t="shared" si="6"/>
        <v>4.9999999999999991</v>
      </c>
      <c r="M55" s="23">
        <f t="shared" si="6"/>
        <v>0</v>
      </c>
      <c r="N55" s="23">
        <f t="shared" si="6"/>
        <v>0</v>
      </c>
    </row>
    <row r="56" spans="2:14">
      <c r="C56" s="3"/>
      <c r="D56" s="3"/>
      <c r="E56" s="3"/>
      <c r="F56" s="3"/>
      <c r="G56" s="3"/>
    </row>
    <row r="57" spans="2:14">
      <c r="B57" s="1" t="s">
        <v>31</v>
      </c>
      <c r="C57" s="3"/>
      <c r="D57" s="3"/>
      <c r="E57" s="3"/>
      <c r="F57" s="3"/>
      <c r="G57" s="3"/>
    </row>
    <row r="58" spans="2:14" s="26" customFormat="1">
      <c r="B58" s="26" t="s">
        <v>44</v>
      </c>
      <c r="C58" s="30"/>
      <c r="D58" s="30"/>
      <c r="E58" s="30"/>
      <c r="F58" s="30"/>
      <c r="G58" s="30"/>
    </row>
    <row r="59" spans="2:14" s="2" customFormat="1">
      <c r="B59" s="2" t="s">
        <v>24</v>
      </c>
      <c r="C59" s="10"/>
      <c r="D59" s="10"/>
      <c r="E59" s="10"/>
      <c r="F59" s="10"/>
      <c r="G59" s="10"/>
    </row>
    <row r="60" spans="2:14" s="2" customFormat="1">
      <c r="C60" s="10"/>
      <c r="D60" s="10"/>
      <c r="E60" s="10"/>
      <c r="F60" s="10"/>
      <c r="G60" s="10"/>
    </row>
    <row r="61" spans="2:14">
      <c r="B61" t="s">
        <v>25</v>
      </c>
      <c r="C61" s="3"/>
      <c r="D61" s="3"/>
      <c r="E61" s="3"/>
      <c r="F61" s="3"/>
      <c r="G61" s="3"/>
    </row>
    <row r="62" spans="2:14">
      <c r="B62" t="s">
        <v>26</v>
      </c>
      <c r="C62" s="3"/>
      <c r="D62" s="3"/>
      <c r="E62" s="3"/>
      <c r="F62" s="3"/>
      <c r="G62" s="3"/>
    </row>
    <row r="63" spans="2:14">
      <c r="C63" s="3"/>
      <c r="D63" s="3"/>
      <c r="E63" s="3"/>
      <c r="F63" s="3"/>
      <c r="G63" s="3"/>
    </row>
    <row r="64" spans="2:14">
      <c r="B64" s="5" t="s">
        <v>10</v>
      </c>
      <c r="D64" s="3"/>
      <c r="E64" s="3"/>
      <c r="F64" s="3"/>
      <c r="G64" s="3"/>
    </row>
    <row r="65" spans="2:14">
      <c r="B65" s="11"/>
      <c r="C65" s="11" t="s">
        <v>8</v>
      </c>
      <c r="D65" s="3"/>
      <c r="E65" s="3"/>
      <c r="F65" s="3"/>
      <c r="G65" s="3"/>
    </row>
    <row r="66" spans="2:14">
      <c r="B66" s="1" t="s">
        <v>20</v>
      </c>
      <c r="C66" s="3">
        <v>1</v>
      </c>
      <c r="D66" s="3">
        <v>2</v>
      </c>
      <c r="E66" s="3">
        <v>3</v>
      </c>
      <c r="F66" s="3">
        <v>4</v>
      </c>
      <c r="G66" s="3">
        <v>5</v>
      </c>
      <c r="H66">
        <v>6</v>
      </c>
      <c r="I66">
        <v>7</v>
      </c>
      <c r="J66">
        <v>8</v>
      </c>
      <c r="K66">
        <v>9</v>
      </c>
      <c r="L66">
        <v>10</v>
      </c>
      <c r="M66">
        <v>11</v>
      </c>
      <c r="N66">
        <v>12</v>
      </c>
    </row>
    <row r="67" spans="2:14">
      <c r="B67" s="26" t="s">
        <v>6</v>
      </c>
      <c r="C67" s="30">
        <v>2082</v>
      </c>
      <c r="D67" s="18">
        <v>1382</v>
      </c>
      <c r="E67" s="18">
        <v>1382</v>
      </c>
      <c r="F67" s="19">
        <v>2082</v>
      </c>
      <c r="G67" s="19">
        <v>2082</v>
      </c>
      <c r="H67" s="20">
        <v>2082</v>
      </c>
      <c r="I67" s="20">
        <v>2082</v>
      </c>
      <c r="J67" s="20">
        <v>2082</v>
      </c>
      <c r="K67" s="20">
        <v>2082</v>
      </c>
      <c r="L67" s="20">
        <v>2082</v>
      </c>
      <c r="M67" s="21">
        <v>2082</v>
      </c>
      <c r="N67" s="21">
        <v>2082</v>
      </c>
    </row>
    <row r="68" spans="2:14">
      <c r="B68" s="26" t="s">
        <v>45</v>
      </c>
      <c r="C68" s="19">
        <v>61</v>
      </c>
      <c r="D68" s="19">
        <v>41</v>
      </c>
      <c r="E68" s="19">
        <v>41</v>
      </c>
      <c r="F68" s="19">
        <v>61</v>
      </c>
      <c r="G68" s="19">
        <v>61</v>
      </c>
      <c r="H68" s="19">
        <v>61</v>
      </c>
      <c r="I68" s="19">
        <v>61</v>
      </c>
      <c r="J68" s="19">
        <v>61</v>
      </c>
      <c r="K68" s="19">
        <v>61</v>
      </c>
      <c r="L68" s="19">
        <v>61</v>
      </c>
      <c r="M68" s="19">
        <v>61</v>
      </c>
      <c r="N68" s="19">
        <v>61</v>
      </c>
    </row>
    <row r="69" spans="2:14">
      <c r="B69" s="26" t="s">
        <v>46</v>
      </c>
      <c r="C69" s="19">
        <v>44.7</v>
      </c>
      <c r="D69" s="19">
        <v>36.700000000000003</v>
      </c>
      <c r="E69" s="19">
        <v>36.700000000000003</v>
      </c>
      <c r="F69" s="19">
        <v>44.7</v>
      </c>
      <c r="G69" s="19">
        <v>44.7</v>
      </c>
      <c r="H69" s="19">
        <v>44.7</v>
      </c>
      <c r="I69" s="19">
        <v>44.7</v>
      </c>
      <c r="J69" s="19">
        <v>44.7</v>
      </c>
      <c r="K69" s="19">
        <v>44.7</v>
      </c>
      <c r="L69" s="19">
        <v>44.7</v>
      </c>
      <c r="M69" s="19">
        <v>44.7</v>
      </c>
      <c r="N69" s="19">
        <v>44.7</v>
      </c>
    </row>
    <row r="70" spans="2:14">
      <c r="C70" s="3"/>
      <c r="D70" s="3"/>
      <c r="E70" s="3"/>
      <c r="F70" s="3"/>
      <c r="G70" s="3"/>
    </row>
    <row r="71" spans="2:14">
      <c r="B71" t="s">
        <v>27</v>
      </c>
    </row>
    <row r="72" spans="2:14">
      <c r="B72" t="s">
        <v>50</v>
      </c>
    </row>
    <row r="74" spans="2:14" s="26" customFormat="1">
      <c r="B74" s="27" t="s">
        <v>49</v>
      </c>
      <c r="C74" s="28"/>
      <c r="D74" s="28"/>
      <c r="E74" s="28"/>
      <c r="F74" s="28"/>
      <c r="G74" s="28"/>
      <c r="H74" s="28"/>
    </row>
    <row r="75" spans="2:14">
      <c r="C75" s="1" t="s">
        <v>8</v>
      </c>
    </row>
    <row r="76" spans="2:14">
      <c r="C76" s="1" t="s">
        <v>17</v>
      </c>
    </row>
    <row r="77" spans="2:14">
      <c r="B77" s="1" t="s">
        <v>19</v>
      </c>
      <c r="C77">
        <v>1</v>
      </c>
      <c r="D77">
        <v>2</v>
      </c>
      <c r="E77">
        <v>3</v>
      </c>
      <c r="F77">
        <v>4</v>
      </c>
      <c r="G77">
        <v>5</v>
      </c>
      <c r="H77">
        <v>6</v>
      </c>
      <c r="I77">
        <v>7</v>
      </c>
      <c r="J77">
        <v>8</v>
      </c>
      <c r="K77">
        <v>9</v>
      </c>
      <c r="L77">
        <v>10</v>
      </c>
      <c r="M77">
        <v>11</v>
      </c>
      <c r="N77">
        <v>12</v>
      </c>
    </row>
    <row r="78" spans="2:14">
      <c r="B78" t="s">
        <v>7</v>
      </c>
      <c r="C78" s="24">
        <f t="shared" ref="C78:N78" si="7">C67/2100</f>
        <v>0.99142857142857144</v>
      </c>
      <c r="D78" s="33">
        <f t="shared" si="7"/>
        <v>0.65809523809523807</v>
      </c>
      <c r="E78" s="33">
        <f t="shared" si="7"/>
        <v>0.65809523809523807</v>
      </c>
      <c r="F78" s="24">
        <f t="shared" si="7"/>
        <v>0.99142857142857144</v>
      </c>
      <c r="G78" s="24">
        <f t="shared" si="7"/>
        <v>0.99142857142857144</v>
      </c>
      <c r="H78" s="24">
        <f t="shared" si="7"/>
        <v>0.99142857142857144</v>
      </c>
      <c r="I78" s="24">
        <f t="shared" si="7"/>
        <v>0.99142857142857144</v>
      </c>
      <c r="J78" s="24">
        <f t="shared" si="7"/>
        <v>0.99142857142857144</v>
      </c>
      <c r="K78" s="24">
        <f t="shared" si="7"/>
        <v>0.99142857142857144</v>
      </c>
      <c r="L78" s="24">
        <f t="shared" si="7"/>
        <v>0.99142857142857144</v>
      </c>
      <c r="M78" s="24">
        <f t="shared" si="7"/>
        <v>0.99142857142857144</v>
      </c>
      <c r="N78" s="24">
        <f t="shared" si="7"/>
        <v>0.99142857142857144</v>
      </c>
    </row>
    <row r="79" spans="2:14">
      <c r="B79" s="26" t="s">
        <v>45</v>
      </c>
      <c r="C79" s="31">
        <f t="shared" ref="C79:N79" si="8">C68/53</f>
        <v>1.1509433962264151</v>
      </c>
      <c r="D79" s="33">
        <f t="shared" si="8"/>
        <v>0.77358490566037741</v>
      </c>
      <c r="E79" s="33">
        <f t="shared" si="8"/>
        <v>0.77358490566037741</v>
      </c>
      <c r="F79" s="31">
        <f t="shared" si="8"/>
        <v>1.1509433962264151</v>
      </c>
      <c r="G79" s="31">
        <f t="shared" si="8"/>
        <v>1.1509433962264151</v>
      </c>
      <c r="H79" s="31">
        <f t="shared" si="8"/>
        <v>1.1509433962264151</v>
      </c>
      <c r="I79" s="31">
        <f t="shared" si="8"/>
        <v>1.1509433962264151</v>
      </c>
      <c r="J79" s="31">
        <f t="shared" si="8"/>
        <v>1.1509433962264151</v>
      </c>
      <c r="K79" s="31">
        <f t="shared" si="8"/>
        <v>1.1509433962264151</v>
      </c>
      <c r="L79" s="31">
        <f t="shared" si="8"/>
        <v>1.1509433962264151</v>
      </c>
      <c r="M79" s="31">
        <f t="shared" si="8"/>
        <v>1.1509433962264151</v>
      </c>
      <c r="N79" s="31">
        <f t="shared" si="8"/>
        <v>1.1509433962264151</v>
      </c>
    </row>
    <row r="80" spans="2:14">
      <c r="B80" s="26" t="s">
        <v>46</v>
      </c>
      <c r="C80" s="31">
        <f t="shared" ref="C80:N80" si="9">C69/40</f>
        <v>1.1175000000000002</v>
      </c>
      <c r="D80" s="33">
        <f t="shared" si="9"/>
        <v>0.91750000000000009</v>
      </c>
      <c r="E80" s="33">
        <f t="shared" si="9"/>
        <v>0.91750000000000009</v>
      </c>
      <c r="F80" s="31">
        <f t="shared" si="9"/>
        <v>1.1175000000000002</v>
      </c>
      <c r="G80" s="31">
        <f t="shared" si="9"/>
        <v>1.1175000000000002</v>
      </c>
      <c r="H80" s="31">
        <f t="shared" si="9"/>
        <v>1.1175000000000002</v>
      </c>
      <c r="I80" s="31">
        <f t="shared" si="9"/>
        <v>1.1175000000000002</v>
      </c>
      <c r="J80" s="31">
        <f t="shared" si="9"/>
        <v>1.1175000000000002</v>
      </c>
      <c r="K80" s="31">
        <f t="shared" si="9"/>
        <v>1.1175000000000002</v>
      </c>
      <c r="L80" s="31">
        <f t="shared" si="9"/>
        <v>1.1175000000000002</v>
      </c>
      <c r="M80" s="31">
        <f t="shared" si="9"/>
        <v>1.1175000000000002</v>
      </c>
      <c r="N80" s="31">
        <f t="shared" si="9"/>
        <v>1.1175000000000002</v>
      </c>
    </row>
    <row r="81" spans="2:14"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</row>
    <row r="82" spans="2:14">
      <c r="B82" s="32" t="s">
        <v>9</v>
      </c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</row>
    <row r="84" spans="2:14">
      <c r="B84" s="2" t="s">
        <v>15</v>
      </c>
    </row>
    <row r="85" spans="2:14">
      <c r="B85" s="2"/>
    </row>
    <row r="86" spans="2:14">
      <c r="B86" s="5" t="s">
        <v>16</v>
      </c>
      <c r="C86" s="4"/>
      <c r="D86" s="4"/>
      <c r="E86" s="4"/>
      <c r="F86" s="4"/>
      <c r="G86" s="4"/>
      <c r="H86" s="4"/>
      <c r="I86" s="4"/>
    </row>
    <row r="88" spans="2:14">
      <c r="E88" t="s">
        <v>12</v>
      </c>
    </row>
    <row r="101" spans="2:2">
      <c r="B101" t="s">
        <v>11</v>
      </c>
    </row>
    <row r="103" spans="2:2" s="26" customFormat="1">
      <c r="B103" s="26" t="s">
        <v>47</v>
      </c>
    </row>
    <row r="104" spans="2:2" s="26" customFormat="1">
      <c r="B104" s="26" t="s">
        <v>48</v>
      </c>
    </row>
    <row r="105" spans="2:2" s="26" customFormat="1"/>
    <row r="106" spans="2:2" s="26" customFormat="1">
      <c r="B106" s="26" t="s">
        <v>29</v>
      </c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3"/>
  <sheetViews>
    <sheetView topLeftCell="A3" workbookViewId="0">
      <selection activeCell="L10" sqref="L10"/>
    </sheetView>
  </sheetViews>
  <sheetFormatPr defaultRowHeight="15"/>
  <cols>
    <col min="1" max="1" width="3.85546875" customWidth="1"/>
  </cols>
  <sheetData>
    <row r="1" spans="1:12" ht="15.75">
      <c r="B1" s="7" t="s">
        <v>34</v>
      </c>
    </row>
    <row r="2" spans="1:12" ht="15.75">
      <c r="B2" s="7"/>
    </row>
    <row r="3" spans="1:12">
      <c r="B3" s="5" t="s">
        <v>28</v>
      </c>
      <c r="C3" s="5"/>
      <c r="D3" s="5"/>
      <c r="E3" s="5"/>
      <c r="F3" s="5"/>
      <c r="G3" s="5"/>
      <c r="H3" s="5"/>
      <c r="I3" s="5"/>
      <c r="J3" s="5"/>
      <c r="K3" s="5"/>
    </row>
    <row r="4" spans="1:12">
      <c r="B4" t="s">
        <v>30</v>
      </c>
    </row>
    <row r="6" spans="1:12">
      <c r="A6" s="12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>
      <c r="A7" s="14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12">
      <c r="A8" s="14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12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</row>
    <row r="10" spans="1:12">
      <c r="A10" s="15"/>
      <c r="B10" s="13"/>
      <c r="C10" s="15"/>
      <c r="D10" s="15"/>
      <c r="E10" s="15"/>
      <c r="F10" s="15"/>
      <c r="G10" s="15"/>
      <c r="H10" s="15"/>
      <c r="I10" s="15"/>
      <c r="J10" s="15"/>
      <c r="K10" s="15"/>
      <c r="L10" s="13"/>
    </row>
    <row r="11" spans="1:12">
      <c r="A11" s="14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12">
      <c r="A12" s="14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</row>
    <row r="13" spans="1:12">
      <c r="A13" s="14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</row>
    <row r="14" spans="1:12">
      <c r="A14" s="14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</row>
    <row r="15" spans="1:12">
      <c r="A15" s="14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</row>
    <row r="16" spans="1:12">
      <c r="A16" s="14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</row>
    <row r="17" spans="1:12">
      <c r="A17" s="14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</row>
    <row r="18" spans="1:1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</row>
    <row r="19" spans="1:12">
      <c r="A19" s="15"/>
      <c r="B19" s="13"/>
      <c r="C19" s="15"/>
      <c r="D19" s="15"/>
      <c r="E19" s="15"/>
      <c r="F19" s="15"/>
      <c r="G19" s="15"/>
      <c r="H19" s="15"/>
      <c r="I19" s="15"/>
      <c r="J19" s="15"/>
      <c r="K19" s="15"/>
      <c r="L19" s="13"/>
    </row>
    <row r="20" spans="1:12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</row>
    <row r="21" spans="1:12">
      <c r="A21" s="15"/>
      <c r="B21" s="13"/>
      <c r="C21" s="15"/>
      <c r="D21" s="15"/>
      <c r="E21" s="15"/>
      <c r="F21" s="15"/>
      <c r="G21" s="15"/>
      <c r="H21" s="15"/>
      <c r="I21" s="15"/>
      <c r="J21" s="15"/>
      <c r="K21" s="15"/>
      <c r="L21" s="13"/>
    </row>
    <row r="22" spans="1:12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>
      <c r="A23" s="15"/>
      <c r="B23" s="13"/>
      <c r="C23" s="15"/>
      <c r="D23" s="15"/>
      <c r="E23" s="15"/>
      <c r="F23" s="15"/>
      <c r="G23" s="15"/>
      <c r="H23" s="15"/>
      <c r="I23" s="15"/>
      <c r="J23" s="15"/>
      <c r="K23" s="15"/>
      <c r="L23" s="13"/>
    </row>
    <row r="24" spans="1:12">
      <c r="A24" s="14"/>
      <c r="B24" s="16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2">
      <c r="A25" s="14"/>
      <c r="B25" s="17" t="s">
        <v>33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>
      <c r="A26" s="14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12">
      <c r="A27" s="14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12">
      <c r="A28" s="14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12">
      <c r="A29" s="14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1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12">
      <c r="A31" s="15"/>
      <c r="B31" s="13"/>
      <c r="C31" s="15"/>
      <c r="D31" s="15"/>
      <c r="E31" s="15"/>
      <c r="F31" s="15"/>
      <c r="G31" s="15"/>
      <c r="H31" s="15"/>
      <c r="I31" s="15"/>
      <c r="J31" s="15"/>
      <c r="K31" s="15"/>
      <c r="L31" s="13"/>
    </row>
    <row r="32" spans="1:12">
      <c r="A32" s="14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</row>
    <row r="33" spans="1:12">
      <c r="A33" s="14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</row>
  </sheetData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Case study A</vt:lpstr>
      <vt:lpstr>Case studyB with micronutrients</vt:lpstr>
    </vt:vector>
  </TitlesOfParts>
  <Company>UNHCR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Mattinen</dc:creator>
  <cp:lastModifiedBy> </cp:lastModifiedBy>
  <dcterms:created xsi:type="dcterms:W3CDTF">2012-01-20T09:41:21Z</dcterms:created>
  <dcterms:modified xsi:type="dcterms:W3CDTF">2012-04-02T08:56:19Z</dcterms:modified>
</cp:coreProperties>
</file>