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3" yWindow="17" windowWidth="17760" windowHeight="7594" tabRatio="765"/>
  </bookViews>
  <sheets>
    <sheet name="Septic Tank Design Spreadsheet" sheetId="7" r:id="rId1"/>
    <sheet name="DropDowns" sheetId="5" state="hidden" r:id="rId2"/>
  </sheets>
  <definedNames>
    <definedName name="_xlnm.Print_Area" localSheetId="0">'Septic Tank Design Spreadsheet'!$B$2:$V$85</definedName>
  </definedNames>
  <calcPr calcId="144525"/>
</workbook>
</file>

<file path=xl/calcChain.xml><?xml version="1.0" encoding="utf-8"?>
<calcChain xmlns="http://schemas.openxmlformats.org/spreadsheetml/2006/main">
  <c r="O52" i="7" l="1"/>
  <c r="M52" i="7" l="1"/>
  <c r="H50" i="7"/>
  <c r="Q52" i="7" s="1"/>
  <c r="H42" i="7"/>
  <c r="K52" i="7" s="1"/>
  <c r="S28" i="7"/>
  <c r="H30" i="7" s="1"/>
  <c r="Q32" i="7"/>
  <c r="O32" i="7"/>
  <c r="M32" i="7"/>
  <c r="S52" i="7" l="1"/>
  <c r="S66" i="7" s="1"/>
  <c r="S32" i="7" l="1"/>
  <c r="U32" i="7" s="1"/>
  <c r="Q66" i="7" s="1"/>
  <c r="U66" i="7" s="1"/>
  <c r="M76" i="7" s="1"/>
  <c r="K83" i="7" l="1"/>
  <c r="O82" i="7"/>
  <c r="O83" i="7" s="1"/>
  <c r="M82" i="7"/>
  <c r="M83" i="7" s="1"/>
  <c r="K82" i="7"/>
</calcChain>
</file>

<file path=xl/sharedStrings.xml><?xml version="1.0" encoding="utf-8"?>
<sst xmlns="http://schemas.openxmlformats.org/spreadsheetml/2006/main" count="72" uniqueCount="57">
  <si>
    <t>m</t>
  </si>
  <si>
    <t>Ambient Temperature</t>
  </si>
  <si>
    <t>6+</t>
  </si>
  <si>
    <t>Average Annual Temp</t>
  </si>
  <si>
    <t>Desludge Period</t>
  </si>
  <si>
    <t>Length (m)</t>
  </si>
  <si>
    <t>Width (m)</t>
  </si>
  <si>
    <t>Height (m)</t>
  </si>
  <si>
    <r>
      <t>¨</t>
    </r>
    <r>
      <rPr>
        <sz val="15"/>
        <color rgb="FF000000"/>
        <rFont val="Arial"/>
        <family val="2"/>
      </rPr>
      <t xml:space="preserve"> Total number of users (P)</t>
    </r>
  </si>
  <si>
    <r>
      <t>¨</t>
    </r>
    <r>
      <rPr>
        <sz val="15"/>
        <color rgb="FF000000"/>
        <rFont val="Arial"/>
        <family val="2"/>
      </rPr>
      <t xml:space="preserve"> Per capita water availability (Q)</t>
    </r>
  </si>
  <si>
    <r>
      <t>¨</t>
    </r>
    <r>
      <rPr>
        <sz val="15"/>
        <color rgb="FF000000"/>
        <rFont val="Arial"/>
        <family val="2"/>
      </rPr>
      <t xml:space="preserve"> Percentage of water entering wastewater and sewerage flow (Z)</t>
    </r>
  </si>
  <si>
    <r>
      <t>¨</t>
    </r>
    <r>
      <rPr>
        <sz val="15"/>
        <color rgb="FF000000"/>
        <rFont val="Arial"/>
        <family val="2"/>
      </rPr>
      <t xml:space="preserve"> Septic tank retention time (T)</t>
    </r>
  </si>
  <si>
    <t xml:space="preserve">  (persons)</t>
  </si>
  <si>
    <t xml:space="preserve">  (litres/person/day)
</t>
  </si>
  <si>
    <r>
      <t xml:space="preserve">  (hours) </t>
    </r>
    <r>
      <rPr>
        <i/>
        <sz val="12"/>
        <color rgb="FFFF0000"/>
        <rFont val="Arial"/>
        <family val="2"/>
      </rPr>
      <t>see table below – larger tanks require smaller retention times.</t>
    </r>
    <r>
      <rPr>
        <sz val="15"/>
        <color theme="1"/>
        <rFont val="Arial"/>
        <family val="2"/>
      </rPr>
      <t xml:space="preserve">
</t>
    </r>
  </si>
  <si>
    <t>x</t>
  </si>
  <si>
    <t>=</t>
  </si>
  <si>
    <r>
      <t xml:space="preserve">  m</t>
    </r>
    <r>
      <rPr>
        <vertAlign val="superscript"/>
        <sz val="15"/>
        <color theme="1"/>
        <rFont val="Calibri"/>
        <family val="2"/>
        <scheme val="minor"/>
      </rPr>
      <t>3</t>
    </r>
    <r>
      <rPr>
        <sz val="15"/>
        <color theme="1"/>
        <rFont val="Calibri"/>
        <family val="2"/>
        <scheme val="minor"/>
      </rPr>
      <t xml:space="preserve">
</t>
    </r>
  </si>
  <si>
    <r>
      <t xml:space="preserve">  </t>
    </r>
    <r>
      <rPr>
        <i/>
        <sz val="12"/>
        <color rgb="FFFF0000"/>
        <rFont val="Arial"/>
        <family val="2"/>
      </rPr>
      <t>typically 50% - 90%</t>
    </r>
    <r>
      <rPr>
        <sz val="15"/>
        <color theme="1"/>
        <rFont val="Arial"/>
        <family val="2"/>
      </rPr>
      <t xml:space="preserve">
</t>
    </r>
  </si>
  <si>
    <t>Daily liquid volume (A)</t>
  </si>
  <si>
    <t>T = 24 hours</t>
  </si>
  <si>
    <t>T = 12 hours</t>
  </si>
  <si>
    <t>A) Total daily liquid volume calculation</t>
  </si>
  <si>
    <t>B) Total sludge and scum volume calculation</t>
  </si>
  <si>
    <r>
      <t>¨</t>
    </r>
    <r>
      <rPr>
        <sz val="15"/>
        <color rgb="FF000000"/>
        <rFont val="Arial"/>
        <family val="2"/>
      </rPr>
      <t xml:space="preserve"> Solids accumulation rate (S)</t>
    </r>
  </si>
  <si>
    <r>
      <t xml:space="preserve">  (m</t>
    </r>
    <r>
      <rPr>
        <vertAlign val="superscript"/>
        <sz val="15"/>
        <color theme="1"/>
        <rFont val="Arial"/>
        <family val="2"/>
      </rPr>
      <t>3</t>
    </r>
    <r>
      <rPr>
        <sz val="15"/>
        <color theme="1"/>
        <rFont val="Arial"/>
        <family val="2"/>
      </rPr>
      <t xml:space="preserve">/person/year) </t>
    </r>
    <r>
      <rPr>
        <i/>
        <sz val="12"/>
        <color rgb="FFFF0000"/>
        <rFont val="Arial"/>
        <family val="2"/>
      </rPr>
      <t>typically 0.04 – 0.06 m</t>
    </r>
    <r>
      <rPr>
        <i/>
        <vertAlign val="superscript"/>
        <sz val="12"/>
        <color rgb="FFFF0000"/>
        <rFont val="Arial"/>
        <family val="2"/>
      </rPr>
      <t>3</t>
    </r>
    <r>
      <rPr>
        <i/>
        <sz val="12"/>
        <color rgb="FFFF0000"/>
        <rFont val="Arial"/>
        <family val="2"/>
      </rPr>
      <t>/pers/yr depending on anal cleansing.</t>
    </r>
    <r>
      <rPr>
        <sz val="15"/>
        <color theme="1"/>
        <rFont val="Arial"/>
        <family val="2"/>
      </rPr>
      <t xml:space="preserve">
</t>
    </r>
  </si>
  <si>
    <r>
      <t>¨</t>
    </r>
    <r>
      <rPr>
        <sz val="15"/>
        <color rgb="FF000000"/>
        <rFont val="Arial"/>
        <family val="2"/>
      </rPr>
      <t xml:space="preserve"> Sizing factor (F)</t>
    </r>
  </si>
  <si>
    <r>
      <t>¨</t>
    </r>
    <r>
      <rPr>
        <sz val="15"/>
        <color rgb="FF000000"/>
        <rFont val="Arial"/>
        <family val="2"/>
      </rPr>
      <t xml:space="preserve"> Desludging period (N)</t>
    </r>
  </si>
  <si>
    <r>
      <t xml:space="preserve">  (years) </t>
    </r>
    <r>
      <rPr>
        <i/>
        <sz val="12"/>
        <color rgb="FFFF0000"/>
        <rFont val="Arial"/>
        <family val="2"/>
      </rPr>
      <t>should be at least 3 years or greater for proper sludge reduction.</t>
    </r>
  </si>
  <si>
    <r>
      <t xml:space="preserve">  (persons) </t>
    </r>
    <r>
      <rPr>
        <i/>
        <sz val="12"/>
        <color rgb="FFFF0000"/>
        <rFont val="Arial"/>
        <family val="2"/>
      </rPr>
      <t>value taken from cell H22 above.</t>
    </r>
  </si>
  <si>
    <t>&gt;20°C</t>
  </si>
  <si>
    <t>&lt;10°C</t>
  </si>
  <si>
    <t>10°-20°C</t>
  </si>
  <si>
    <r>
      <t>¨</t>
    </r>
    <r>
      <rPr>
        <sz val="15"/>
        <color rgb="FF000000"/>
        <rFont val="Arial"/>
        <family val="2"/>
      </rPr>
      <t xml:space="preserve"> Average Annual Ambient Temperature</t>
    </r>
  </si>
  <si>
    <r>
      <t xml:space="preserve">  (°C) </t>
    </r>
    <r>
      <rPr>
        <i/>
        <sz val="12"/>
        <color rgb="FFFF0000"/>
        <rFont val="Arial"/>
        <family val="2"/>
      </rPr>
      <t>used to calculate sizing factor - see table below.</t>
    </r>
    <r>
      <rPr>
        <sz val="15"/>
        <color theme="1"/>
        <rFont val="Arial"/>
        <family val="2"/>
      </rPr>
      <t xml:space="preserve">
</t>
    </r>
  </si>
  <si>
    <t>Desludge                        Period</t>
  </si>
  <si>
    <r>
      <t>If A &lt; 6m</t>
    </r>
    <r>
      <rPr>
        <vertAlign val="superscript"/>
        <sz val="11"/>
        <color theme="1"/>
        <rFont val="Arial"/>
        <family val="2"/>
      </rPr>
      <t>3</t>
    </r>
    <r>
      <rPr>
        <sz val="11"/>
        <color theme="1"/>
        <rFont val="Arial"/>
        <family val="2"/>
      </rPr>
      <t>/day</t>
    </r>
  </si>
  <si>
    <r>
      <t>If A &gt; 14m</t>
    </r>
    <r>
      <rPr>
        <vertAlign val="superscript"/>
        <sz val="11"/>
        <color theme="1"/>
        <rFont val="Arial"/>
        <family val="2"/>
      </rPr>
      <t>3</t>
    </r>
    <r>
      <rPr>
        <sz val="11"/>
        <color theme="1"/>
        <rFont val="Arial"/>
        <family val="2"/>
      </rPr>
      <t>/day</t>
    </r>
  </si>
  <si>
    <r>
      <t>If A is 6m</t>
    </r>
    <r>
      <rPr>
        <vertAlign val="superscript"/>
        <sz val="11"/>
        <color theme="1"/>
        <rFont val="Arial"/>
        <family val="2"/>
      </rPr>
      <t>3</t>
    </r>
    <r>
      <rPr>
        <sz val="11"/>
        <color theme="1"/>
        <rFont val="Arial"/>
        <family val="2"/>
      </rPr>
      <t xml:space="preserve"> – 14m</t>
    </r>
    <r>
      <rPr>
        <vertAlign val="superscript"/>
        <sz val="11"/>
        <color theme="1"/>
        <rFont val="Arial"/>
        <family val="2"/>
      </rPr>
      <t>3</t>
    </r>
    <r>
      <rPr>
        <sz val="11"/>
        <color theme="1"/>
        <rFont val="Arial"/>
        <family val="2"/>
      </rPr>
      <t>/day</t>
    </r>
  </si>
  <si>
    <t>T = 33 - 1.5 x A hours</t>
  </si>
  <si>
    <t>Retention time (T)</t>
  </si>
  <si>
    <r>
      <t xml:space="preserve">  </t>
    </r>
    <r>
      <rPr>
        <i/>
        <sz val="12"/>
        <color rgb="FFFF0000"/>
        <rFont val="Arial"/>
        <family val="2"/>
      </rPr>
      <t>see table below – colder climates and shorter desludge periods require larger compartments.</t>
    </r>
    <r>
      <rPr>
        <sz val="15"/>
        <color theme="1"/>
        <rFont val="Arial"/>
        <family val="2"/>
      </rPr>
      <t xml:space="preserve">
</t>
    </r>
  </si>
  <si>
    <r>
      <t>¨</t>
    </r>
    <r>
      <rPr>
        <sz val="15"/>
        <color rgb="FF000000"/>
        <rFont val="Arial"/>
        <family val="2"/>
      </rPr>
      <t xml:space="preserve"> Total sludge and scum volume (B) = P x S x N x F = </t>
    </r>
  </si>
  <si>
    <r>
      <t>¨</t>
    </r>
    <r>
      <rPr>
        <sz val="15"/>
        <color rgb="FF000000"/>
        <rFont val="Arial"/>
        <family val="2"/>
      </rPr>
      <t xml:space="preserve"> Wastewater and sewage vol. (A) = P x (Q/1000) x Z x (T/24) = </t>
    </r>
  </si>
  <si>
    <t>Source: Franceys, Pickford &amp; Reed (1992) ‘Guide to the development of on-site sanitation’. World Health Organization, Geneva.</t>
  </si>
  <si>
    <t>C) Septic tank compartment dimensions</t>
  </si>
  <si>
    <t>+</t>
  </si>
  <si>
    <r>
      <t>¨</t>
    </r>
    <r>
      <rPr>
        <sz val="15"/>
        <color rgb="FF000000"/>
        <rFont val="Arial"/>
        <family val="2"/>
      </rPr>
      <t xml:space="preserve"> Total septic tank volume (V) = daily liquid volume (A) + sludge and scum volume (B) =</t>
    </r>
  </si>
  <si>
    <r>
      <t>m</t>
    </r>
    <r>
      <rPr>
        <vertAlign val="superscript"/>
        <sz val="15"/>
        <color theme="1"/>
        <rFont val="Arial"/>
        <family val="2"/>
      </rPr>
      <t>3</t>
    </r>
  </si>
  <si>
    <t>Assuming a dual compartment septic tank with the first compartment (of length 2W) twice as long as the second compartment (of length, width and height W) we end up with a septic tank with the following dimensions:</t>
  </si>
  <si>
    <r>
      <t>Total septic tank volume (V) = length (3)W x width (W) x height (W) = 3W</t>
    </r>
    <r>
      <rPr>
        <vertAlign val="superscript"/>
        <sz val="15"/>
        <color theme="1"/>
        <rFont val="Arial"/>
        <family val="2"/>
      </rPr>
      <t>3</t>
    </r>
    <r>
      <rPr>
        <sz val="15"/>
        <color theme="1"/>
        <rFont val="Arial"/>
        <family val="2"/>
      </rPr>
      <t xml:space="preserve"> m</t>
    </r>
    <r>
      <rPr>
        <vertAlign val="superscript"/>
        <sz val="15"/>
        <color theme="1"/>
        <rFont val="Arial"/>
        <family val="2"/>
      </rPr>
      <t>3</t>
    </r>
  </si>
  <si>
    <t>Rearranging we get..</t>
  </si>
  <si>
    <t>#1</t>
  </si>
  <si>
    <t>#2</t>
  </si>
  <si>
    <t>Chamber</t>
  </si>
  <si>
    <t>Adding 0.3m of freeboard we end up with the following inner chamber dimensions:</t>
  </si>
  <si>
    <t>Note: This spreadsheet has been protected with the password "UNHCR". Feel free to unlock it and adapt it to your agency's needs.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</si>
</sst>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9" x14ac:knownFonts="1">
    <font>
      <sz val="11"/>
      <color theme="1"/>
      <name val="Calibri"/>
      <family val="2"/>
      <scheme val="minor"/>
    </font>
    <font>
      <b/>
      <sz val="11"/>
      <color theme="1"/>
      <name val="Arial"/>
      <family val="2"/>
    </font>
    <font>
      <sz val="11"/>
      <color theme="1"/>
      <name val="Arial"/>
      <family val="2"/>
    </font>
    <font>
      <sz val="15"/>
      <color rgb="FF000000"/>
      <name val="Wingdings"/>
      <charset val="2"/>
    </font>
    <font>
      <sz val="15"/>
      <color rgb="FF000000"/>
      <name val="Arial"/>
      <family val="2"/>
    </font>
    <font>
      <sz val="15"/>
      <color theme="1"/>
      <name val="Calibri"/>
      <family val="2"/>
      <scheme val="minor"/>
    </font>
    <font>
      <sz val="15"/>
      <color theme="1"/>
      <name val="Arial"/>
      <family val="2"/>
    </font>
    <font>
      <sz val="12"/>
      <color theme="1"/>
      <name val="Arial"/>
      <family val="2"/>
    </font>
    <font>
      <i/>
      <sz val="12"/>
      <color rgb="FFFF0000"/>
      <name val="Arial"/>
      <family val="2"/>
    </font>
    <font>
      <vertAlign val="superscript"/>
      <sz val="15"/>
      <color theme="1"/>
      <name val="Calibri"/>
      <family val="2"/>
      <scheme val="minor"/>
    </font>
    <font>
      <b/>
      <sz val="15"/>
      <color theme="1"/>
      <name val="Arial"/>
      <family val="2"/>
    </font>
    <font>
      <vertAlign val="superscript"/>
      <sz val="15"/>
      <color theme="1"/>
      <name val="Arial"/>
      <family val="2"/>
    </font>
    <font>
      <sz val="15"/>
      <color theme="0"/>
      <name val="Arial"/>
      <family val="2"/>
    </font>
    <font>
      <i/>
      <vertAlign val="superscript"/>
      <sz val="12"/>
      <color rgb="FFFF0000"/>
      <name val="Arial"/>
      <family val="2"/>
    </font>
    <font>
      <b/>
      <sz val="12"/>
      <color theme="1"/>
      <name val="Arial"/>
      <family val="2"/>
    </font>
    <font>
      <sz val="13"/>
      <color theme="1"/>
      <name val="Arial"/>
      <family val="2"/>
    </font>
    <font>
      <vertAlign val="superscript"/>
      <sz val="11"/>
      <color theme="1"/>
      <name val="Arial"/>
      <family val="2"/>
    </font>
    <font>
      <sz val="12"/>
      <color theme="1"/>
      <name val="Calibri"/>
      <family val="2"/>
      <scheme val="minor"/>
    </font>
    <font>
      <i/>
      <sz val="12"/>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0" fillId="0" borderId="0" xfId="0" applyAlignment="1">
      <alignment horizontal="center" vertical="center"/>
    </xf>
    <xf numFmtId="0" fontId="5" fillId="0" borderId="0" xfId="0" applyFont="1"/>
    <xf numFmtId="0" fontId="5" fillId="0" borderId="0" xfId="0" applyFont="1" applyBorder="1"/>
    <xf numFmtId="0" fontId="6" fillId="0" borderId="0" xfId="0" applyFont="1"/>
    <xf numFmtId="0" fontId="6" fillId="0" borderId="0" xfId="0" applyFont="1" applyBorder="1"/>
    <xf numFmtId="0" fontId="6" fillId="0" borderId="0" xfId="0" applyFont="1" applyAlignment="1"/>
    <xf numFmtId="0" fontId="6" fillId="0" borderId="0" xfId="0" applyFont="1" applyBorder="1" applyAlignment="1"/>
    <xf numFmtId="1" fontId="6" fillId="2" borderId="1" xfId="0" applyNumberFormat="1" applyFont="1" applyFill="1" applyBorder="1" applyAlignment="1"/>
    <xf numFmtId="1" fontId="6" fillId="0" borderId="0" xfId="0" applyNumberFormat="1" applyFont="1" applyBorder="1" applyAlignment="1"/>
    <xf numFmtId="2" fontId="6" fillId="2" borderId="1" xfId="0" applyNumberFormat="1" applyFont="1" applyFill="1" applyBorder="1" applyAlignment="1"/>
    <xf numFmtId="2" fontId="6" fillId="2" borderId="1" xfId="0" applyNumberFormat="1" applyFont="1" applyFill="1" applyBorder="1"/>
    <xf numFmtId="0" fontId="5" fillId="0" borderId="6" xfId="0" applyFont="1" applyBorder="1"/>
    <xf numFmtId="0" fontId="5" fillId="0" borderId="7" xfId="0" applyFont="1" applyBorder="1"/>
    <xf numFmtId="0" fontId="6" fillId="0" borderId="7" xfId="0" applyFont="1" applyBorder="1" applyAlignment="1"/>
    <xf numFmtId="0" fontId="5" fillId="0" borderId="8" xfId="0" applyFont="1" applyBorder="1"/>
    <xf numFmtId="0" fontId="5" fillId="0" borderId="9" xfId="0" applyFont="1" applyBorder="1"/>
    <xf numFmtId="0" fontId="5" fillId="0" borderId="5" xfId="0" applyFont="1" applyBorder="1"/>
    <xf numFmtId="0" fontId="10" fillId="0" borderId="0" xfId="0" applyFont="1" applyBorder="1"/>
    <xf numFmtId="0" fontId="3" fillId="0" borderId="0" xfId="0" applyFont="1" applyBorder="1"/>
    <xf numFmtId="0" fontId="12" fillId="0" borderId="0" xfId="0" applyFont="1" applyBorder="1" applyAlignment="1"/>
    <xf numFmtId="0" fontId="6" fillId="0" borderId="0" xfId="0" applyFont="1" applyBorder="1" applyAlignment="1">
      <alignment horizontal="center"/>
    </xf>
    <xf numFmtId="0" fontId="6" fillId="0" borderId="0" xfId="0" quotePrefix="1" applyFont="1" applyBorder="1" applyAlignment="1">
      <alignment horizontal="center"/>
    </xf>
    <xf numFmtId="0" fontId="6" fillId="0" borderId="9" xfId="0" applyFont="1" applyBorder="1"/>
    <xf numFmtId="0" fontId="6" fillId="0" borderId="5" xfId="0" applyFont="1" applyBorder="1"/>
    <xf numFmtId="0" fontId="5" fillId="0" borderId="10" xfId="0" applyFont="1" applyBorder="1"/>
    <xf numFmtId="0" fontId="5" fillId="0" borderId="11" xfId="0" applyFont="1" applyBorder="1"/>
    <xf numFmtId="0" fontId="6" fillId="0" borderId="11" xfId="0" applyFont="1" applyBorder="1" applyAlignment="1"/>
    <xf numFmtId="0" fontId="5" fillId="0" borderId="12" xfId="0" applyFont="1" applyBorder="1"/>
    <xf numFmtId="0" fontId="6" fillId="0" borderId="0" xfId="0" quotePrefix="1" applyFont="1" applyBorder="1" applyAlignment="1"/>
    <xf numFmtId="0" fontId="2" fillId="0" borderId="0" xfId="0" applyFont="1" applyBorder="1" applyAlignment="1"/>
    <xf numFmtId="0" fontId="7" fillId="0" borderId="0" xfId="0" applyFont="1"/>
    <xf numFmtId="0" fontId="7" fillId="0" borderId="9" xfId="0" applyFont="1" applyBorder="1"/>
    <xf numFmtId="0" fontId="7" fillId="0" borderId="0" xfId="0" applyFont="1" applyBorder="1" applyAlignment="1"/>
    <xf numFmtId="0" fontId="7" fillId="0" borderId="0" xfId="0" applyFont="1" applyBorder="1"/>
    <xf numFmtId="0" fontId="7" fillId="0" borderId="5" xfId="0" applyFont="1" applyBorder="1"/>
    <xf numFmtId="0" fontId="15" fillId="0" borderId="0" xfId="0" applyFont="1"/>
    <xf numFmtId="0" fontId="15" fillId="0" borderId="9" xfId="0" applyFont="1" applyBorder="1"/>
    <xf numFmtId="0" fontId="15" fillId="0" borderId="0" xfId="0" applyFont="1" applyBorder="1" applyAlignment="1"/>
    <xf numFmtId="0" fontId="15" fillId="0" borderId="0" xfId="0" applyFont="1" applyBorder="1"/>
    <xf numFmtId="0" fontId="15" fillId="0" borderId="5" xfId="0" applyFont="1" applyBorder="1"/>
    <xf numFmtId="0" fontId="15" fillId="0" borderId="2" xfId="0" applyFont="1" applyBorder="1"/>
    <xf numFmtId="0" fontId="15" fillId="0" borderId="0" xfId="0" applyFont="1" applyAlignment="1"/>
    <xf numFmtId="0" fontId="15" fillId="0" borderId="9" xfId="0" applyFont="1" applyBorder="1" applyAlignment="1"/>
    <xf numFmtId="0" fontId="15" fillId="0" borderId="5" xfId="0" applyFont="1" applyBorder="1" applyAlignment="1"/>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xf numFmtId="0" fontId="2" fillId="0" borderId="2" xfId="0" applyFont="1" applyBorder="1" applyAlignment="1">
      <alignment horizontal="center"/>
    </xf>
    <xf numFmtId="0" fontId="15" fillId="0" borderId="6" xfId="0" applyFont="1" applyBorder="1"/>
    <xf numFmtId="0" fontId="1" fillId="0" borderId="6" xfId="0" applyFont="1" applyBorder="1" applyAlignment="1">
      <alignment horizontal="center"/>
    </xf>
    <xf numFmtId="0" fontId="1" fillId="0" borderId="8" xfId="0" applyFont="1" applyBorder="1" applyAlignment="1"/>
    <xf numFmtId="0" fontId="2" fillId="0" borderId="9" xfId="0" applyFont="1" applyBorder="1" applyAlignment="1">
      <alignment horizontal="center"/>
    </xf>
    <xf numFmtId="0" fontId="2" fillId="0" borderId="5" xfId="0" applyFont="1" applyBorder="1" applyAlignment="1"/>
    <xf numFmtId="164" fontId="6" fillId="2" borderId="1" xfId="0" applyNumberFormat="1" applyFont="1" applyFill="1" applyBorder="1" applyAlignment="1"/>
    <xf numFmtId="165" fontId="6" fillId="2" borderId="1" xfId="0" applyNumberFormat="1" applyFont="1" applyFill="1" applyBorder="1" applyAlignment="1"/>
    <xf numFmtId="0" fontId="2" fillId="0" borderId="0" xfId="0" applyFont="1" applyBorder="1" applyAlignment="1">
      <alignment horizontal="center"/>
    </xf>
    <xf numFmtId="1" fontId="6" fillId="3" borderId="1" xfId="0" applyNumberFormat="1" applyFont="1" applyFill="1" applyBorder="1" applyAlignment="1" applyProtection="1">
      <protection locked="0"/>
    </xf>
    <xf numFmtId="9" fontId="6" fillId="3" borderId="1" xfId="0" applyNumberFormat="1" applyFont="1" applyFill="1" applyBorder="1" applyAlignment="1" applyProtection="1">
      <protection locked="0"/>
    </xf>
    <xf numFmtId="2" fontId="6" fillId="3" borderId="1" xfId="0" applyNumberFormat="1" applyFont="1" applyFill="1" applyBorder="1" applyAlignment="1" applyProtection="1">
      <protection locked="0"/>
    </xf>
    <xf numFmtId="1" fontId="6" fillId="3" borderId="1" xfId="0" applyNumberFormat="1" applyFont="1" applyFill="1" applyBorder="1" applyAlignment="1" applyProtection="1">
      <alignment horizontal="right"/>
      <protection locked="0"/>
    </xf>
    <xf numFmtId="1" fontId="6" fillId="2" borderId="1" xfId="0" applyNumberFormat="1" applyFont="1" applyFill="1" applyBorder="1" applyAlignment="1">
      <alignment horizontal="right"/>
    </xf>
    <xf numFmtId="0" fontId="2" fillId="0" borderId="0" xfId="0" applyFont="1" applyBorder="1"/>
    <xf numFmtId="0" fontId="18" fillId="0" borderId="0" xfId="0" applyFont="1"/>
    <xf numFmtId="0" fontId="18" fillId="0" borderId="0" xfId="0" applyFont="1" applyAlignment="1"/>
    <xf numFmtId="0" fontId="5" fillId="0" borderId="5" xfId="0" quotePrefix="1" applyFont="1" applyBorder="1" applyAlignment="1"/>
    <xf numFmtId="0" fontId="0" fillId="0" borderId="5" xfId="0" applyBorder="1" applyAlignment="1"/>
    <xf numFmtId="0" fontId="5" fillId="0" borderId="0" xfId="0" quotePrefix="1" applyFont="1" applyBorder="1" applyAlignment="1"/>
    <xf numFmtId="0" fontId="0" fillId="0" borderId="0" xfId="0" applyAlignment="1"/>
    <xf numFmtId="0" fontId="2" fillId="0" borderId="10" xfId="0" applyFont="1" applyBorder="1" applyAlignment="1">
      <alignment horizontal="center" vertical="center" wrapText="1"/>
    </xf>
    <xf numFmtId="0" fontId="0" fillId="0" borderId="12" xfId="0" applyFont="1" applyBorder="1" applyAlignment="1"/>
    <xf numFmtId="0" fontId="6" fillId="0" borderId="0" xfId="0" quotePrefix="1" applyFont="1" applyBorder="1" applyAlignment="1"/>
    <xf numFmtId="0" fontId="0" fillId="0" borderId="0" xfId="0" applyBorder="1" applyAlignment="1"/>
    <xf numFmtId="0" fontId="1"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xf numFmtId="0" fontId="0" fillId="0" borderId="10" xfId="0" applyFont="1" applyBorder="1" applyAlignment="1"/>
    <xf numFmtId="1" fontId="6" fillId="3" borderId="2" xfId="0" applyNumberFormat="1" applyFont="1" applyFill="1" applyBorder="1" applyAlignment="1" applyProtection="1">
      <alignment horizontal="center"/>
      <protection locked="0"/>
    </xf>
    <xf numFmtId="0" fontId="0" fillId="0" borderId="4" xfId="0" applyBorder="1" applyAlignment="1" applyProtection="1">
      <alignment horizontal="center"/>
      <protection locked="0"/>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0" fillId="0" borderId="5" xfId="0" applyFont="1" applyBorder="1" applyAlignment="1"/>
    <xf numFmtId="2" fontId="7" fillId="2" borderId="2" xfId="0" applyNumberFormat="1" applyFont="1" applyFill="1" applyBorder="1" applyAlignment="1">
      <alignment horizontal="center" vertical="center" wrapText="1"/>
    </xf>
    <xf numFmtId="2" fontId="0" fillId="2" borderId="4" xfId="0" applyNumberFormat="1" applyFill="1" applyBorder="1" applyAlignment="1">
      <alignment horizontal="center" vertical="center"/>
    </xf>
    <xf numFmtId="2" fontId="7" fillId="2" borderId="2" xfId="0" applyNumberFormat="1" applyFont="1" applyFill="1" applyBorder="1" applyAlignment="1">
      <alignment horizontal="center" vertical="center"/>
    </xf>
    <xf numFmtId="0" fontId="6" fillId="0" borderId="5" xfId="0" quotePrefix="1" applyFont="1" applyBorder="1" applyAlignment="1"/>
    <xf numFmtId="0" fontId="6" fillId="0" borderId="0" xfId="0" applyFont="1" applyBorder="1" applyAlignment="1">
      <alignment wrapText="1"/>
    </xf>
    <xf numFmtId="0" fontId="2" fillId="0" borderId="0" xfId="0" applyFont="1" applyBorder="1" applyAlignment="1">
      <alignment wrapText="1"/>
    </xf>
    <xf numFmtId="0" fontId="14" fillId="0" borderId="2" xfId="0" applyFont="1" applyBorder="1" applyAlignment="1">
      <alignment horizontal="center" vertical="center"/>
    </xf>
    <xf numFmtId="0" fontId="17" fillId="0" borderId="3" xfId="0" applyFont="1" applyBorder="1" applyAlignment="1">
      <alignment horizontal="center"/>
    </xf>
    <xf numFmtId="0" fontId="14" fillId="0" borderId="2" xfId="0" applyFont="1" applyBorder="1" applyAlignment="1">
      <alignment horizontal="center" vertical="center" wrapText="1"/>
    </xf>
    <xf numFmtId="0" fontId="17" fillId="0" borderId="4" xfId="0" applyFont="1" applyBorder="1" applyAlignment="1"/>
    <xf numFmtId="0" fontId="14" fillId="0" borderId="3" xfId="0" applyFont="1" applyBorder="1" applyAlignment="1">
      <alignment horizontal="center" vertical="center" wrapText="1"/>
    </xf>
    <xf numFmtId="0" fontId="17" fillId="0" borderId="3" xfId="0" applyFont="1" applyBorder="1" applyAlignment="1"/>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17" fillId="0" borderId="11" xfId="0" applyFont="1" applyBorder="1" applyAlignment="1"/>
    <xf numFmtId="2" fontId="7"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23</xdr:col>
      <xdr:colOff>246062</xdr:colOff>
      <xdr:row>92</xdr:row>
      <xdr:rowOff>12113</xdr:rowOff>
    </xdr:to>
    <xdr:pic>
      <xdr:nvPicPr>
        <xdr:cNvPr id="2" name="Picture 1" hidden="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647"/>
        <a:stretch/>
      </xdr:blipFill>
      <xdr:spPr bwMode="auto">
        <a:xfrm>
          <a:off x="0" y="0"/>
          <a:ext cx="11596687" cy="17414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180961</xdr:colOff>
      <xdr:row>18</xdr:row>
      <xdr:rowOff>214279</xdr:rowOff>
    </xdr:from>
    <xdr:to>
      <xdr:col>21</xdr:col>
      <xdr:colOff>429923</xdr:colOff>
      <xdr:row>20</xdr:row>
      <xdr:rowOff>166652</xdr:rowOff>
    </xdr:to>
    <xdr:sp macro="" textlink="">
      <xdr:nvSpPr>
        <xdr:cNvPr id="9" name="Rectangle 8"/>
        <xdr:cNvSpPr/>
      </xdr:nvSpPr>
      <xdr:spPr>
        <a:xfrm>
          <a:off x="339711" y="3960779"/>
          <a:ext cx="10734400" cy="428623"/>
        </a:xfrm>
        <a:prstGeom prst="rect">
          <a:avLst/>
        </a:prstGeom>
        <a:solidFill>
          <a:schemeClr val="tx1"/>
        </a:solid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16</xdr:col>
      <xdr:colOff>315924</xdr:colOff>
      <xdr:row>1</xdr:row>
      <xdr:rowOff>139693</xdr:rowOff>
    </xdr:from>
    <xdr:to>
      <xdr:col>21</xdr:col>
      <xdr:colOff>511525</xdr:colOff>
      <xdr:row>4</xdr:row>
      <xdr:rowOff>211130</xdr:rowOff>
    </xdr:to>
    <xdr:pic>
      <xdr:nvPicPr>
        <xdr:cNvPr id="3" name="Picture 2" descr="unhcr-logo-wallpape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2674" y="317493"/>
          <a:ext cx="2532401" cy="795337"/>
        </a:xfrm>
        <a:prstGeom prst="rect">
          <a:avLst/>
        </a:prstGeom>
        <a:noFill/>
        <a:ln>
          <a:noFill/>
        </a:ln>
      </xdr:spPr>
    </xdr:pic>
    <xdr:clientData/>
  </xdr:twoCellAnchor>
  <xdr:twoCellAnchor>
    <xdr:from>
      <xdr:col>1</xdr:col>
      <xdr:colOff>134941</xdr:colOff>
      <xdr:row>5</xdr:row>
      <xdr:rowOff>79384</xdr:rowOff>
    </xdr:from>
    <xdr:to>
      <xdr:col>19</xdr:col>
      <xdr:colOff>63499</xdr:colOff>
      <xdr:row>7</xdr:row>
      <xdr:rowOff>71441</xdr:rowOff>
    </xdr:to>
    <xdr:sp macro="" textlink="">
      <xdr:nvSpPr>
        <xdr:cNvPr id="4" name="TextBox 3"/>
        <xdr:cNvSpPr txBox="1"/>
      </xdr:nvSpPr>
      <xdr:spPr>
        <a:xfrm>
          <a:off x="293691" y="968384"/>
          <a:ext cx="9548808" cy="468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2100" b="1">
              <a:solidFill>
                <a:schemeClr val="dk1"/>
              </a:solidFill>
              <a:effectLst/>
              <a:latin typeface="Arial" pitchFamily="34" charset="0"/>
              <a:ea typeface="+mn-ea"/>
              <a:cs typeface="Arial" pitchFamily="34" charset="0"/>
            </a:rPr>
            <a:t>F401/2016A - MSEXCEL SEPTIC TANK SIZING CALCULATION TOOL</a:t>
          </a:r>
          <a:endParaRPr lang="en-GB" sz="2100">
            <a:solidFill>
              <a:schemeClr val="dk1"/>
            </a:solidFill>
            <a:effectLst/>
            <a:latin typeface="Arial" pitchFamily="34" charset="0"/>
            <a:ea typeface="+mn-ea"/>
            <a:cs typeface="Arial" pitchFamily="34" charset="0"/>
          </a:endParaRPr>
        </a:p>
      </xdr:txBody>
    </xdr:sp>
    <xdr:clientData/>
  </xdr:twoCellAnchor>
  <xdr:twoCellAnchor>
    <xdr:from>
      <xdr:col>2</xdr:col>
      <xdr:colOff>158737</xdr:colOff>
      <xdr:row>7</xdr:row>
      <xdr:rowOff>2</xdr:rowOff>
    </xdr:from>
    <xdr:to>
      <xdr:col>21</xdr:col>
      <xdr:colOff>293681</xdr:colOff>
      <xdr:row>18</xdr:row>
      <xdr:rowOff>126999</xdr:rowOff>
    </xdr:to>
    <xdr:sp macro="" textlink="">
      <xdr:nvSpPr>
        <xdr:cNvPr id="5" name="TextBox 4"/>
        <xdr:cNvSpPr txBox="1"/>
      </xdr:nvSpPr>
      <xdr:spPr>
        <a:xfrm>
          <a:off x="547675" y="1365252"/>
          <a:ext cx="10390194" cy="250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n-GB" sz="1500">
              <a:solidFill>
                <a:schemeClr val="dk1"/>
              </a:solidFill>
              <a:effectLst/>
              <a:latin typeface="Arial" pitchFamily="34" charset="0"/>
              <a:ea typeface="+mn-ea"/>
              <a:cs typeface="Arial" pitchFamily="34" charset="0"/>
            </a:rPr>
            <a:t>This sizing calculation tool has been designed to assist UNHCR and WASH actors correctly size septic tanks in displaced settings taking into account numbers of users, wastewater and sewage flows, sludge and scum accumulation rates, desludging periods, liquid retention times, and average annual ambient temperatures.</a:t>
          </a:r>
        </a:p>
        <a:p>
          <a:pPr lvl="0" fontAlgn="base" hangingPunct="0"/>
          <a:r>
            <a:rPr lang="en-GB" sz="1500">
              <a:solidFill>
                <a:schemeClr val="dk1"/>
              </a:solidFill>
              <a:effectLst/>
              <a:latin typeface="Arial" pitchFamily="34" charset="0"/>
              <a:ea typeface="+mn-ea"/>
              <a:cs typeface="Arial" pitchFamily="34" charset="0"/>
            </a:rPr>
            <a:t>The tool can be used for any size of septic tank from individual household units, to larger structures treating communal toilet blocks, or groups of households connected by a communal sewer.</a:t>
          </a:r>
        </a:p>
        <a:p>
          <a:pPr lvl="0" fontAlgn="base" hangingPunct="0"/>
          <a:r>
            <a:rPr lang="en-GB" sz="1500">
              <a:solidFill>
                <a:schemeClr val="dk1"/>
              </a:solidFill>
              <a:effectLst/>
              <a:latin typeface="Arial" pitchFamily="34" charset="0"/>
              <a:ea typeface="+mn-ea"/>
              <a:cs typeface="Arial" pitchFamily="34" charset="0"/>
            </a:rPr>
            <a:t>Septic tanks should only be used where there is at least 40 litres/pers/day of combined wastewater and sewage.</a:t>
          </a:r>
        </a:p>
        <a:p>
          <a:pPr lvl="0" fontAlgn="base" hangingPunct="0"/>
          <a:r>
            <a:rPr lang="en-GB" sz="1500">
              <a:solidFill>
                <a:schemeClr val="dk1"/>
              </a:solidFill>
              <a:effectLst/>
              <a:latin typeface="Arial" pitchFamily="34" charset="0"/>
              <a:ea typeface="+mn-ea"/>
              <a:cs typeface="Arial" pitchFamily="34" charset="0"/>
            </a:rPr>
            <a:t>Note that septic tanks are only effective at reducing between 30% - 40% of COD (Chemical Oxygen Demand) and </a:t>
          </a:r>
          <a:r>
            <a:rPr lang="es-ES" sz="1500">
              <a:solidFill>
                <a:schemeClr val="dk1"/>
              </a:solidFill>
              <a:effectLst/>
              <a:latin typeface="Arial" pitchFamily="34" charset="0"/>
              <a:ea typeface="+mn-ea"/>
              <a:cs typeface="Arial" pitchFamily="34" charset="0"/>
            </a:rPr>
            <a:t>BOD (</a:t>
          </a:r>
          <a:r>
            <a:rPr lang="en-GB" sz="1500">
              <a:solidFill>
                <a:schemeClr val="dk1"/>
              </a:solidFill>
              <a:effectLst/>
              <a:latin typeface="Arial" pitchFamily="34" charset="0"/>
              <a:ea typeface="+mn-ea"/>
              <a:cs typeface="Arial" pitchFamily="34" charset="0"/>
            </a:rPr>
            <a:t>Biological Oxygen Demand</a:t>
          </a:r>
          <a:r>
            <a:rPr lang="es-ES" sz="1500">
              <a:solidFill>
                <a:schemeClr val="dk1"/>
              </a:solidFill>
              <a:effectLst/>
              <a:latin typeface="Arial" pitchFamily="34" charset="0"/>
              <a:ea typeface="+mn-ea"/>
              <a:cs typeface="Arial" pitchFamily="34" charset="0"/>
            </a:rPr>
            <a:t>). Anaerobic Baffled Reactors (ABRs) may be a more suitable treatment option w</a:t>
          </a:r>
          <a:r>
            <a:rPr lang="en-GB" sz="1500">
              <a:solidFill>
                <a:schemeClr val="dk1"/>
              </a:solidFill>
              <a:effectLst/>
              <a:latin typeface="Arial" pitchFamily="34" charset="0"/>
              <a:ea typeface="+mn-ea"/>
              <a:cs typeface="Arial" pitchFamily="34" charset="0"/>
            </a:rPr>
            <a:t>here the quality of septic tank effluents are regulated by local governments</a:t>
          </a:r>
          <a:r>
            <a:rPr lang="en-GB" sz="1500" baseline="0">
              <a:solidFill>
                <a:schemeClr val="dk1"/>
              </a:solidFill>
              <a:effectLst/>
              <a:latin typeface="Arial" pitchFamily="34" charset="0"/>
              <a:ea typeface="+mn-ea"/>
              <a:cs typeface="Arial" pitchFamily="34" charset="0"/>
            </a:rPr>
            <a:t> (e.g. urban contexts).</a:t>
          </a:r>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rPr>
            <a:t>It is good practice to discuss the results of these septic tank sizing calculations with local government authorities and members of the displaced community before finalizing the design.</a:t>
          </a:r>
        </a:p>
        <a:p>
          <a:pPr lvl="0" fontAlgn="base" hangingPunct="0"/>
          <a:r>
            <a:rPr lang="en-GB" sz="1500">
              <a:solidFill>
                <a:srgbClr val="FF0000"/>
              </a:solidFill>
              <a:effectLst/>
              <a:latin typeface="Arial" pitchFamily="34" charset="0"/>
              <a:ea typeface="+mn-ea"/>
              <a:cs typeface="Arial" pitchFamily="34" charset="0"/>
            </a:rPr>
            <a:t>To use the spreadsheet enter data in the orange cells below. Blue cells are calculated automatically!</a:t>
          </a:r>
        </a:p>
      </xdr:txBody>
    </xdr:sp>
    <xdr:clientData/>
  </xdr:twoCellAnchor>
  <xdr:twoCellAnchor>
    <xdr:from>
      <xdr:col>1</xdr:col>
      <xdr:colOff>142870</xdr:colOff>
      <xdr:row>6</xdr:row>
      <xdr:rowOff>230189</xdr:rowOff>
    </xdr:from>
    <xdr:to>
      <xdr:col>2</xdr:col>
      <xdr:colOff>373057</xdr:colOff>
      <xdr:row>18</xdr:row>
      <xdr:rowOff>119061</xdr:rowOff>
    </xdr:to>
    <xdr:sp macro="" textlink="">
      <xdr:nvSpPr>
        <xdr:cNvPr id="6" name="TextBox 5"/>
        <xdr:cNvSpPr txBox="1"/>
      </xdr:nvSpPr>
      <xdr:spPr>
        <a:xfrm>
          <a:off x="301620" y="1357314"/>
          <a:ext cx="460375" cy="250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endParaRPr lang="en-GB" sz="1500">
            <a:solidFill>
              <a:schemeClr val="dk1"/>
            </a:solidFill>
            <a:effectLst/>
            <a:latin typeface="Arial" pitchFamily="34" charset="0"/>
            <a:ea typeface="+mn-ea"/>
            <a:cs typeface="Arial" pitchFamily="34" charset="0"/>
          </a:endParaRPr>
        </a:p>
        <a:p>
          <a:pPr lvl="0" fontAlgn="base" hangingPunct="0"/>
          <a:r>
            <a:rPr lang="en-GB" sz="1500">
              <a:solidFill>
                <a:schemeClr val="dk1"/>
              </a:solidFill>
              <a:effectLst/>
              <a:latin typeface="Arial" pitchFamily="34" charset="0"/>
              <a:ea typeface="+mn-ea"/>
              <a:cs typeface="Arial" pitchFamily="34" charset="0"/>
              <a:sym typeface="Wingdings"/>
            </a:rPr>
            <a:t></a:t>
          </a:r>
          <a:r>
            <a:rPr lang="en-GB" sz="1500">
              <a:solidFill>
                <a:schemeClr val="dk1"/>
              </a:solidFill>
              <a:effectLst/>
              <a:latin typeface="Arial" pitchFamily="34" charset="0"/>
              <a:ea typeface="+mn-ea"/>
              <a:cs typeface="Arial" pitchFamily="34" charset="0"/>
            </a:rPr>
            <a:t> </a:t>
          </a:r>
        </a:p>
        <a:p>
          <a:pPr lvl="0" fontAlgn="base" hangingPunct="0"/>
          <a:endParaRPr lang="en-GB" sz="1500">
            <a:solidFill>
              <a:schemeClr val="dk1"/>
            </a:solidFill>
            <a:effectLst/>
            <a:latin typeface="Arial" pitchFamily="34" charset="0"/>
            <a:ea typeface="+mn-ea"/>
            <a:cs typeface="Arial" pitchFamily="34" charset="0"/>
          </a:endParaRPr>
        </a:p>
        <a:p>
          <a:pPr marL="0" marR="0" lvl="0" indent="0" defTabSz="914400" eaLnBrk="1" fontAlgn="base" latinLnBrk="0" hangingPunct="0">
            <a:lnSpc>
              <a:spcPct val="100000"/>
            </a:lnSpc>
            <a:spcBef>
              <a:spcPts val="0"/>
            </a:spcBef>
            <a:spcAft>
              <a:spcPts val="0"/>
            </a:spcAft>
            <a:buClrTx/>
            <a:buSzTx/>
            <a:buFontTx/>
            <a:buNone/>
            <a:tabLst/>
            <a:defRPr/>
          </a:pPr>
          <a:r>
            <a:rPr lang="en-GB" sz="1500">
              <a:solidFill>
                <a:schemeClr val="dk1"/>
              </a:solidFill>
              <a:effectLst/>
              <a:latin typeface="+mn-lt"/>
              <a:ea typeface="+mn-ea"/>
              <a:cs typeface="+mn-cs"/>
              <a:sym typeface="Wingdings"/>
            </a:rPr>
            <a:t></a:t>
          </a:r>
          <a:r>
            <a:rPr lang="en-GB" sz="1500">
              <a:solidFill>
                <a:schemeClr val="dk1"/>
              </a:solidFill>
              <a:effectLst/>
              <a:latin typeface="+mn-lt"/>
              <a:ea typeface="+mn-ea"/>
              <a:cs typeface="+mn-cs"/>
            </a:rPr>
            <a:t> </a:t>
          </a:r>
          <a:endParaRPr lang="en-GB" sz="1500">
            <a:effectLst/>
          </a:endParaRPr>
        </a:p>
        <a:p>
          <a:pPr lvl="0" fontAlgn="base" hangingPunct="0"/>
          <a:endParaRPr lang="en-GB" sz="1500">
            <a:solidFill>
              <a:schemeClr val="dk1"/>
            </a:solidFill>
            <a:effectLst/>
            <a:latin typeface="Arial" pitchFamily="34" charset="0"/>
            <a:ea typeface="+mn-ea"/>
            <a:cs typeface="Arial" pitchFamily="34" charset="0"/>
          </a:endParaRPr>
        </a:p>
      </xdr:txBody>
    </xdr:sp>
    <xdr:clientData/>
  </xdr:twoCellAnchor>
  <xdr:twoCellAnchor>
    <xdr:from>
      <xdr:col>1</xdr:col>
      <xdr:colOff>182533</xdr:colOff>
      <xdr:row>19</xdr:row>
      <xdr:rowOff>23788</xdr:rowOff>
    </xdr:from>
    <xdr:to>
      <xdr:col>18</xdr:col>
      <xdr:colOff>496864</xdr:colOff>
      <xdr:row>20</xdr:row>
      <xdr:rowOff>87274</xdr:rowOff>
    </xdr:to>
    <xdr:sp macro="" textlink="">
      <xdr:nvSpPr>
        <xdr:cNvPr id="8" name="TextBox 7"/>
        <xdr:cNvSpPr txBox="1"/>
      </xdr:nvSpPr>
      <xdr:spPr>
        <a:xfrm>
          <a:off x="341283" y="4008413"/>
          <a:ext cx="9323394" cy="301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fontAlgn="base" hangingPunct="0"/>
          <a:r>
            <a:rPr lang="es-ES" sz="1500" b="1">
              <a:solidFill>
                <a:schemeClr val="bg1"/>
              </a:solidFill>
              <a:effectLst/>
              <a:latin typeface="Arial" pitchFamily="34" charset="0"/>
              <a:ea typeface="+mn-ea"/>
              <a:cs typeface="Arial" pitchFamily="34" charset="0"/>
            </a:rPr>
            <a:t>UNHCR SEPTIC TANK</a:t>
          </a:r>
          <a:r>
            <a:rPr lang="es-ES" sz="1500" b="1" baseline="0">
              <a:solidFill>
                <a:schemeClr val="bg1"/>
              </a:solidFill>
              <a:effectLst/>
              <a:latin typeface="Arial" pitchFamily="34" charset="0"/>
              <a:ea typeface="+mn-ea"/>
              <a:cs typeface="Arial" pitchFamily="34" charset="0"/>
            </a:rPr>
            <a:t> SIZING CALCULATION TOOL</a:t>
          </a:r>
          <a:endParaRPr lang="en-GB" sz="1500" b="1">
            <a:solidFill>
              <a:schemeClr val="bg1"/>
            </a:solidFill>
            <a:effectLst/>
            <a:latin typeface="Arial" pitchFamily="34" charset="0"/>
            <a:ea typeface="+mn-ea"/>
            <a:cs typeface="Arial" pitchFamily="34" charset="0"/>
          </a:endParaRPr>
        </a:p>
      </xdr:txBody>
    </xdr:sp>
    <xdr:clientData/>
  </xdr:twoCellAnchor>
  <xdr:twoCellAnchor>
    <xdr:from>
      <xdr:col>1</xdr:col>
      <xdr:colOff>180961</xdr:colOff>
      <xdr:row>18</xdr:row>
      <xdr:rowOff>198396</xdr:rowOff>
    </xdr:from>
    <xdr:to>
      <xdr:col>21</xdr:col>
      <xdr:colOff>429923</xdr:colOff>
      <xdr:row>84</xdr:row>
      <xdr:rowOff>0</xdr:rowOff>
    </xdr:to>
    <xdr:sp macro="" textlink="">
      <xdr:nvSpPr>
        <xdr:cNvPr id="10" name="Rectangle 9"/>
        <xdr:cNvSpPr/>
      </xdr:nvSpPr>
      <xdr:spPr>
        <a:xfrm>
          <a:off x="339711" y="3944896"/>
          <a:ext cx="10734400" cy="1111250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182563</xdr:colOff>
      <xdr:row>38</xdr:row>
      <xdr:rowOff>101572</xdr:rowOff>
    </xdr:from>
    <xdr:to>
      <xdr:col>21</xdr:col>
      <xdr:colOff>428625</xdr:colOff>
      <xdr:row>38</xdr:row>
      <xdr:rowOff>101572</xdr:rowOff>
    </xdr:to>
    <xdr:cxnSp macro="">
      <xdr:nvCxnSpPr>
        <xdr:cNvPr id="12" name="Straight Connector 11"/>
        <xdr:cNvCxnSpPr/>
      </xdr:nvCxnSpPr>
      <xdr:spPr>
        <a:xfrm>
          <a:off x="341313" y="7632672"/>
          <a:ext cx="10355262" cy="0"/>
        </a:xfrm>
        <a:prstGeom prst="line">
          <a:avLst/>
        </a:prstGeom>
        <a:ln w="412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182563</xdr:colOff>
      <xdr:row>62</xdr:row>
      <xdr:rowOff>139672</xdr:rowOff>
    </xdr:from>
    <xdr:to>
      <xdr:col>21</xdr:col>
      <xdr:colOff>428625</xdr:colOff>
      <xdr:row>62</xdr:row>
      <xdr:rowOff>139672</xdr:rowOff>
    </xdr:to>
    <xdr:cxnSp macro="">
      <xdr:nvCxnSpPr>
        <xdr:cNvPr id="13" name="Straight Connector 12"/>
        <xdr:cNvCxnSpPr/>
      </xdr:nvCxnSpPr>
      <xdr:spPr>
        <a:xfrm>
          <a:off x="341313" y="11823672"/>
          <a:ext cx="10355262" cy="0"/>
        </a:xfrm>
        <a:prstGeom prst="line">
          <a:avLst/>
        </a:prstGeom>
        <a:ln w="412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50800</xdr:colOff>
      <xdr:row>70</xdr:row>
      <xdr:rowOff>19050</xdr:rowOff>
    </xdr:from>
    <xdr:to>
      <xdr:col>6</xdr:col>
      <xdr:colOff>524510</xdr:colOff>
      <xdr:row>79</xdr:row>
      <xdr:rowOff>38100</xdr:rowOff>
    </xdr:to>
    <xdr:pic>
      <xdr:nvPicPr>
        <xdr:cNvPr id="14" name="Picture 13"/>
        <xdr:cNvPicPr/>
      </xdr:nvPicPr>
      <xdr:blipFill>
        <a:blip xmlns:r="http://schemas.openxmlformats.org/officeDocument/2006/relationships" r:embed="rId3">
          <a:extLst>
            <a:ext uri="{28A0092B-C50C-407E-A947-70E740481C1C}">
              <a14:useLocalDpi xmlns:a14="http://schemas.microsoft.com/office/drawing/2010/main" val="0"/>
            </a:ext>
          </a:extLst>
        </a:blip>
        <a:srcRect t="8594" b="4689"/>
        <a:stretch>
          <a:fillRect/>
        </a:stretch>
      </xdr:blipFill>
      <xdr:spPr bwMode="auto">
        <a:xfrm>
          <a:off x="438150" y="13061950"/>
          <a:ext cx="2912110" cy="1765300"/>
        </a:xfrm>
        <a:prstGeom prst="rect">
          <a:avLst/>
        </a:prstGeom>
        <a:noFill/>
        <a:ln>
          <a:noFill/>
        </a:ln>
      </xdr:spPr>
    </xdr:pic>
    <xdr:clientData/>
  </xdr:twoCellAnchor>
  <xdr:twoCellAnchor editAs="oneCell">
    <xdr:from>
      <xdr:col>8</xdr:col>
      <xdr:colOff>209550</xdr:colOff>
      <xdr:row>73</xdr:row>
      <xdr:rowOff>114300</xdr:rowOff>
    </xdr:from>
    <xdr:to>
      <xdr:col>11</xdr:col>
      <xdr:colOff>95250</xdr:colOff>
      <xdr:row>77</xdr:row>
      <xdr:rowOff>14275</xdr:rowOff>
    </xdr:to>
    <xdr:pic>
      <xdr:nvPicPr>
        <xdr:cNvPr id="15"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54500" y="13690600"/>
          <a:ext cx="1714500" cy="82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87"/>
  <sheetViews>
    <sheetView showGridLines="0" tabSelected="1" topLeftCell="A4" zoomScaleNormal="100" workbookViewId="0">
      <selection activeCell="H24" sqref="H24"/>
    </sheetView>
  </sheetViews>
  <sheetFormatPr defaultColWidth="8.69140625" defaultRowHeight="19" customHeight="1" x14ac:dyDescent="0.5"/>
  <cols>
    <col min="1" max="1" width="2.23046875" style="2" customWidth="1"/>
    <col min="2" max="2" width="3.23046875" style="2" customWidth="1"/>
    <col min="3" max="3" width="8.69140625" style="2"/>
    <col min="4" max="11" width="8.69140625" style="6"/>
    <col min="12" max="12" width="3.61328125" style="6" customWidth="1"/>
    <col min="13" max="13" width="9.84375" style="6" bestFit="1" customWidth="1"/>
    <col min="14" max="14" width="3.61328125" style="6" customWidth="1"/>
    <col min="15" max="15" width="8.69140625" style="6"/>
    <col min="16" max="16" width="3.61328125" style="6" customWidth="1"/>
    <col min="17" max="17" width="8.69140625" style="6"/>
    <col min="18" max="18" width="3.61328125" style="6" customWidth="1"/>
    <col min="19" max="19" width="8.69140625" style="6"/>
    <col min="20" max="20" width="3.61328125" style="6" customWidth="1"/>
    <col min="21" max="16384" width="8.69140625" style="2"/>
  </cols>
  <sheetData>
    <row r="1" spans="2:22" ht="14.05" customHeight="1" x14ac:dyDescent="0.45"/>
    <row r="2" spans="2:22" ht="19" customHeight="1" x14ac:dyDescent="0.45">
      <c r="B2" s="12"/>
      <c r="C2" s="13"/>
      <c r="D2" s="14"/>
      <c r="E2" s="14"/>
      <c r="F2" s="14"/>
      <c r="G2" s="14"/>
      <c r="H2" s="14"/>
      <c r="I2" s="14"/>
      <c r="J2" s="14"/>
      <c r="K2" s="14"/>
      <c r="L2" s="14"/>
      <c r="M2" s="14"/>
      <c r="N2" s="14"/>
      <c r="O2" s="14"/>
      <c r="P2" s="14"/>
      <c r="Q2" s="14"/>
      <c r="R2" s="14"/>
      <c r="S2" s="14"/>
      <c r="T2" s="14"/>
      <c r="U2" s="13"/>
      <c r="V2" s="15"/>
    </row>
    <row r="3" spans="2:22" ht="19" customHeight="1" x14ac:dyDescent="0.45">
      <c r="B3" s="16"/>
      <c r="C3" s="3"/>
      <c r="D3" s="7"/>
      <c r="E3" s="7"/>
      <c r="F3" s="7"/>
      <c r="G3" s="7"/>
      <c r="H3" s="7"/>
      <c r="I3" s="7"/>
      <c r="J3" s="7"/>
      <c r="K3" s="7"/>
      <c r="L3" s="7"/>
      <c r="M3" s="7"/>
      <c r="N3" s="7"/>
      <c r="O3" s="7"/>
      <c r="P3" s="7"/>
      <c r="Q3" s="7"/>
      <c r="R3" s="7"/>
      <c r="S3" s="7"/>
      <c r="T3" s="7"/>
      <c r="U3" s="3"/>
      <c r="V3" s="17"/>
    </row>
    <row r="4" spans="2:22" ht="19" customHeight="1" x14ac:dyDescent="0.45">
      <c r="B4" s="16"/>
      <c r="C4" s="3"/>
      <c r="D4" s="7"/>
      <c r="E4" s="7"/>
      <c r="F4" s="7"/>
      <c r="G4" s="7"/>
      <c r="H4" s="7"/>
      <c r="I4" s="7"/>
      <c r="J4" s="7"/>
      <c r="K4" s="7"/>
      <c r="L4" s="7"/>
      <c r="M4" s="7"/>
      <c r="N4" s="7"/>
      <c r="O4" s="7"/>
      <c r="P4" s="7"/>
      <c r="Q4" s="7"/>
      <c r="R4" s="7"/>
      <c r="S4" s="7"/>
      <c r="T4" s="7"/>
      <c r="U4" s="3"/>
      <c r="V4" s="17"/>
    </row>
    <row r="5" spans="2:22" ht="19" customHeight="1" x14ac:dyDescent="0.45">
      <c r="B5" s="16"/>
      <c r="C5" s="3"/>
      <c r="D5" s="7"/>
      <c r="E5" s="7"/>
      <c r="F5" s="7"/>
      <c r="G5" s="7"/>
      <c r="H5" s="7"/>
      <c r="I5" s="7"/>
      <c r="J5" s="7"/>
      <c r="K5" s="7"/>
      <c r="L5" s="7"/>
      <c r="M5" s="7"/>
      <c r="N5" s="7"/>
      <c r="O5" s="7"/>
      <c r="P5" s="7"/>
      <c r="Q5" s="7"/>
      <c r="R5" s="7"/>
      <c r="S5" s="7"/>
      <c r="T5" s="7"/>
      <c r="U5" s="3"/>
      <c r="V5" s="17"/>
    </row>
    <row r="6" spans="2:22" ht="19" customHeight="1" x14ac:dyDescent="0.45">
      <c r="B6" s="16"/>
      <c r="C6" s="3"/>
      <c r="D6" s="7"/>
      <c r="E6" s="7"/>
      <c r="F6" s="7"/>
      <c r="G6" s="7"/>
      <c r="H6" s="7"/>
      <c r="I6" s="7"/>
      <c r="J6" s="7"/>
      <c r="K6" s="7"/>
      <c r="L6" s="7"/>
      <c r="M6" s="7"/>
      <c r="N6" s="7"/>
      <c r="O6" s="7"/>
      <c r="P6" s="7"/>
      <c r="Q6" s="7"/>
      <c r="R6" s="7"/>
      <c r="S6" s="7"/>
      <c r="T6" s="7"/>
      <c r="U6" s="3"/>
      <c r="V6" s="17"/>
    </row>
    <row r="7" spans="2:22" ht="19" customHeight="1" x14ac:dyDescent="0.45">
      <c r="B7" s="16"/>
      <c r="C7" s="3"/>
      <c r="D7" s="7"/>
      <c r="E7" s="7"/>
      <c r="F7" s="7"/>
      <c r="G7" s="7"/>
      <c r="H7" s="7"/>
      <c r="I7" s="7"/>
      <c r="J7" s="7"/>
      <c r="K7" s="7"/>
      <c r="L7" s="7"/>
      <c r="M7" s="7"/>
      <c r="N7" s="7"/>
      <c r="O7" s="7"/>
      <c r="P7" s="7"/>
      <c r="Q7" s="7"/>
      <c r="R7" s="7"/>
      <c r="S7" s="7"/>
      <c r="T7" s="7"/>
      <c r="U7" s="3"/>
      <c r="V7" s="17"/>
    </row>
    <row r="8" spans="2:22" ht="19" customHeight="1" x14ac:dyDescent="0.45">
      <c r="B8" s="16"/>
      <c r="C8" s="3"/>
      <c r="D8" s="7"/>
      <c r="E8" s="7"/>
      <c r="F8" s="7"/>
      <c r="G8" s="7"/>
      <c r="H8" s="7"/>
      <c r="I8" s="7"/>
      <c r="J8" s="7"/>
      <c r="K8" s="7"/>
      <c r="L8" s="7"/>
      <c r="M8" s="7"/>
      <c r="N8" s="7"/>
      <c r="O8" s="7"/>
      <c r="P8" s="7"/>
      <c r="Q8" s="7"/>
      <c r="R8" s="7"/>
      <c r="S8" s="7"/>
      <c r="T8" s="7"/>
      <c r="U8" s="3"/>
      <c r="V8" s="17"/>
    </row>
    <row r="9" spans="2:22" ht="19" customHeight="1" x14ac:dyDescent="0.45">
      <c r="B9" s="16"/>
      <c r="C9" s="3"/>
      <c r="D9" s="7"/>
      <c r="E9" s="7"/>
      <c r="F9" s="7"/>
      <c r="G9" s="7"/>
      <c r="H9" s="7"/>
      <c r="I9" s="7"/>
      <c r="J9" s="7"/>
      <c r="K9" s="7"/>
      <c r="L9" s="7"/>
      <c r="M9" s="7"/>
      <c r="N9" s="7"/>
      <c r="O9" s="7"/>
      <c r="P9" s="7"/>
      <c r="Q9" s="7"/>
      <c r="R9" s="7"/>
      <c r="S9" s="7"/>
      <c r="T9" s="7"/>
      <c r="U9" s="3"/>
      <c r="V9" s="17"/>
    </row>
    <row r="10" spans="2:22" ht="19" customHeight="1" x14ac:dyDescent="0.45">
      <c r="B10" s="16"/>
      <c r="C10" s="3"/>
      <c r="D10" s="7"/>
      <c r="E10" s="7"/>
      <c r="F10" s="7"/>
      <c r="G10" s="7"/>
      <c r="H10" s="7"/>
      <c r="I10" s="7"/>
      <c r="J10" s="7"/>
      <c r="K10" s="7"/>
      <c r="L10" s="7"/>
      <c r="M10" s="7"/>
      <c r="N10" s="7"/>
      <c r="O10" s="7"/>
      <c r="P10" s="7"/>
      <c r="Q10" s="7"/>
      <c r="R10" s="7"/>
      <c r="S10" s="7"/>
      <c r="T10" s="7"/>
      <c r="U10" s="3"/>
      <c r="V10" s="17"/>
    </row>
    <row r="11" spans="2:22" ht="19" customHeight="1" x14ac:dyDescent="0.45">
      <c r="B11" s="16"/>
      <c r="C11" s="3"/>
      <c r="D11" s="7"/>
      <c r="E11" s="7"/>
      <c r="F11" s="7"/>
      <c r="G11" s="7"/>
      <c r="H11" s="7"/>
      <c r="I11" s="7"/>
      <c r="J11" s="7"/>
      <c r="K11" s="7"/>
      <c r="L11" s="7"/>
      <c r="M11" s="7"/>
      <c r="N11" s="7"/>
      <c r="O11" s="7"/>
      <c r="P11" s="7"/>
      <c r="Q11" s="7"/>
      <c r="R11" s="7"/>
      <c r="S11" s="7"/>
      <c r="T11" s="7"/>
      <c r="U11" s="3"/>
      <c r="V11" s="17"/>
    </row>
    <row r="12" spans="2:22" ht="19" customHeight="1" x14ac:dyDescent="0.45">
      <c r="B12" s="16"/>
      <c r="C12" s="3"/>
      <c r="D12" s="7"/>
      <c r="E12" s="7"/>
      <c r="F12" s="7"/>
      <c r="G12" s="7"/>
      <c r="H12" s="7"/>
      <c r="I12" s="7"/>
      <c r="J12" s="7"/>
      <c r="K12" s="7"/>
      <c r="L12" s="7"/>
      <c r="M12" s="7"/>
      <c r="N12" s="7"/>
      <c r="O12" s="7"/>
      <c r="P12" s="7"/>
      <c r="Q12" s="7"/>
      <c r="R12" s="7"/>
      <c r="S12" s="7"/>
      <c r="T12" s="7"/>
      <c r="U12" s="3"/>
      <c r="V12" s="17"/>
    </row>
    <row r="13" spans="2:22" ht="19" customHeight="1" x14ac:dyDescent="0.45">
      <c r="B13" s="16"/>
      <c r="C13" s="3"/>
      <c r="D13" s="7"/>
      <c r="E13" s="7"/>
      <c r="F13" s="7"/>
      <c r="G13" s="7"/>
      <c r="H13" s="7"/>
      <c r="I13" s="7"/>
      <c r="J13" s="7"/>
      <c r="K13" s="7"/>
      <c r="L13" s="7"/>
      <c r="M13" s="7"/>
      <c r="N13" s="7"/>
      <c r="O13" s="7"/>
      <c r="P13" s="7"/>
      <c r="Q13" s="7"/>
      <c r="R13" s="7"/>
      <c r="S13" s="7"/>
      <c r="T13" s="7"/>
      <c r="U13" s="3"/>
      <c r="V13" s="17"/>
    </row>
    <row r="14" spans="2:22" ht="19" customHeight="1" x14ac:dyDescent="0.45">
      <c r="B14" s="16"/>
      <c r="C14" s="3"/>
      <c r="D14" s="7"/>
      <c r="E14" s="7"/>
      <c r="F14" s="7"/>
      <c r="G14" s="7"/>
      <c r="H14" s="7"/>
      <c r="I14" s="7"/>
      <c r="J14" s="7"/>
      <c r="K14" s="7"/>
      <c r="L14" s="7"/>
      <c r="M14" s="7"/>
      <c r="N14" s="7"/>
      <c r="O14" s="7"/>
      <c r="P14" s="7"/>
      <c r="Q14" s="7"/>
      <c r="R14" s="7"/>
      <c r="S14" s="7"/>
      <c r="T14" s="7"/>
      <c r="U14" s="3"/>
      <c r="V14" s="17"/>
    </row>
    <row r="15" spans="2:22" ht="19" customHeight="1" x14ac:dyDescent="0.45">
      <c r="B15" s="16"/>
      <c r="C15" s="3"/>
      <c r="D15" s="7"/>
      <c r="E15" s="7"/>
      <c r="F15" s="7"/>
      <c r="G15" s="7"/>
      <c r="H15" s="7"/>
      <c r="I15" s="7"/>
      <c r="J15" s="7"/>
      <c r="K15" s="7"/>
      <c r="L15" s="7"/>
      <c r="M15" s="7"/>
      <c r="N15" s="7"/>
      <c r="O15" s="7"/>
      <c r="P15" s="7"/>
      <c r="Q15" s="7"/>
      <c r="R15" s="7"/>
      <c r="S15" s="7"/>
      <c r="T15" s="7"/>
      <c r="U15" s="3"/>
      <c r="V15" s="17"/>
    </row>
    <row r="16" spans="2:22" ht="19" customHeight="1" x14ac:dyDescent="0.45">
      <c r="B16" s="16"/>
      <c r="C16" s="3"/>
      <c r="D16" s="7"/>
      <c r="E16" s="7"/>
      <c r="F16" s="7"/>
      <c r="G16" s="7"/>
      <c r="H16" s="7"/>
      <c r="I16" s="7"/>
      <c r="J16" s="7"/>
      <c r="K16" s="7"/>
      <c r="L16" s="7"/>
      <c r="M16" s="7"/>
      <c r="N16" s="7"/>
      <c r="O16" s="7"/>
      <c r="P16" s="7"/>
      <c r="Q16" s="7"/>
      <c r="R16" s="7"/>
      <c r="S16" s="7"/>
      <c r="T16" s="7"/>
      <c r="U16" s="3"/>
      <c r="V16" s="17"/>
    </row>
    <row r="17" spans="2:22" ht="19" customHeight="1" x14ac:dyDescent="0.45">
      <c r="B17" s="16"/>
      <c r="C17" s="3"/>
      <c r="D17" s="7"/>
      <c r="E17" s="7"/>
      <c r="F17" s="7"/>
      <c r="G17" s="7"/>
      <c r="H17" s="7"/>
      <c r="I17" s="7"/>
      <c r="J17" s="7"/>
      <c r="K17" s="7"/>
      <c r="L17" s="7"/>
      <c r="M17" s="7"/>
      <c r="N17" s="7"/>
      <c r="O17" s="7"/>
      <c r="P17" s="7"/>
      <c r="Q17" s="7"/>
      <c r="R17" s="7"/>
      <c r="S17" s="7"/>
      <c r="T17" s="7"/>
      <c r="U17" s="3"/>
      <c r="V17" s="17"/>
    </row>
    <row r="18" spans="2:22" ht="19" customHeight="1" x14ac:dyDescent="0.45">
      <c r="B18" s="16"/>
      <c r="C18" s="3"/>
      <c r="D18" s="7"/>
      <c r="E18" s="7"/>
      <c r="F18" s="7"/>
      <c r="G18" s="7"/>
      <c r="H18" s="7"/>
      <c r="I18" s="7"/>
      <c r="J18" s="7"/>
      <c r="K18" s="7"/>
      <c r="L18" s="7"/>
      <c r="M18" s="7"/>
      <c r="N18" s="7"/>
      <c r="O18" s="7"/>
      <c r="P18" s="7"/>
      <c r="Q18" s="7"/>
      <c r="R18" s="7"/>
      <c r="S18" s="7"/>
      <c r="T18" s="7"/>
      <c r="U18" s="3"/>
      <c r="V18" s="17"/>
    </row>
    <row r="19" spans="2:22" ht="19" customHeight="1" x14ac:dyDescent="0.5">
      <c r="B19" s="16"/>
      <c r="C19" s="3"/>
      <c r="D19" s="7"/>
      <c r="E19" s="7"/>
      <c r="F19" s="7"/>
      <c r="G19" s="7"/>
      <c r="H19" s="7"/>
      <c r="I19" s="7"/>
      <c r="J19" s="7"/>
      <c r="K19" s="7"/>
      <c r="L19" s="7"/>
      <c r="M19" s="7"/>
      <c r="N19" s="7"/>
      <c r="O19" s="7"/>
      <c r="P19" s="7"/>
      <c r="Q19" s="7"/>
      <c r="R19" s="7"/>
      <c r="S19" s="7"/>
      <c r="T19" s="7"/>
      <c r="U19" s="3"/>
      <c r="V19" s="17"/>
    </row>
    <row r="20" spans="2:22" ht="19" customHeight="1" x14ac:dyDescent="0.5">
      <c r="B20" s="16"/>
      <c r="C20" s="3"/>
      <c r="D20" s="7"/>
      <c r="E20" s="7"/>
      <c r="F20" s="7"/>
      <c r="G20" s="7"/>
      <c r="H20" s="7"/>
      <c r="I20" s="7"/>
      <c r="J20" s="7"/>
      <c r="K20" s="7"/>
      <c r="L20" s="7"/>
      <c r="M20" s="7"/>
      <c r="N20" s="7"/>
      <c r="O20" s="7"/>
      <c r="P20" s="7"/>
      <c r="Q20" s="7"/>
      <c r="R20" s="7"/>
      <c r="S20" s="7"/>
      <c r="T20" s="7"/>
      <c r="U20" s="3"/>
      <c r="V20" s="17"/>
    </row>
    <row r="21" spans="2:22" ht="19" customHeight="1" x14ac:dyDescent="0.5">
      <c r="B21" s="16"/>
      <c r="C21" s="3"/>
      <c r="D21" s="7"/>
      <c r="E21" s="7"/>
      <c r="F21" s="7"/>
      <c r="G21" s="7"/>
      <c r="H21" s="7"/>
      <c r="I21" s="7"/>
      <c r="J21" s="7"/>
      <c r="K21" s="7"/>
      <c r="L21" s="7"/>
      <c r="M21" s="7"/>
      <c r="N21" s="7"/>
      <c r="O21" s="7"/>
      <c r="P21" s="7"/>
      <c r="Q21" s="7"/>
      <c r="R21" s="7"/>
      <c r="S21" s="7"/>
      <c r="T21" s="7"/>
      <c r="U21" s="3"/>
      <c r="V21" s="17"/>
    </row>
    <row r="22" spans="2:22" ht="19" customHeight="1" x14ac:dyDescent="0.5">
      <c r="B22" s="16"/>
      <c r="C22" s="18" t="s">
        <v>22</v>
      </c>
      <c r="D22" s="7"/>
      <c r="E22" s="7"/>
      <c r="F22" s="7"/>
      <c r="G22" s="7"/>
      <c r="H22" s="7"/>
      <c r="I22" s="7"/>
      <c r="J22" s="7"/>
      <c r="K22" s="7"/>
      <c r="L22" s="7"/>
      <c r="M22" s="7"/>
      <c r="N22" s="7"/>
      <c r="O22" s="7"/>
      <c r="P22" s="7"/>
      <c r="Q22" s="7"/>
      <c r="R22" s="7"/>
      <c r="S22" s="7"/>
      <c r="T22" s="7"/>
      <c r="U22" s="3"/>
      <c r="V22" s="17"/>
    </row>
    <row r="23" spans="2:22" ht="4" customHeight="1" x14ac:dyDescent="0.5">
      <c r="B23" s="16"/>
      <c r="C23" s="3"/>
      <c r="D23" s="7"/>
      <c r="E23" s="7"/>
      <c r="F23" s="7"/>
      <c r="G23" s="7"/>
      <c r="H23" s="7"/>
      <c r="I23" s="7"/>
      <c r="J23" s="7"/>
      <c r="K23" s="7"/>
      <c r="L23" s="7"/>
      <c r="M23" s="7"/>
      <c r="N23" s="7"/>
      <c r="O23" s="7"/>
      <c r="P23" s="7"/>
      <c r="Q23" s="7"/>
      <c r="R23" s="7"/>
      <c r="S23" s="7"/>
      <c r="T23" s="7"/>
      <c r="U23" s="3"/>
      <c r="V23" s="17"/>
    </row>
    <row r="24" spans="2:22" ht="19" customHeight="1" x14ac:dyDescent="0.5">
      <c r="B24" s="16"/>
      <c r="C24" s="19" t="s">
        <v>8</v>
      </c>
      <c r="D24" s="7"/>
      <c r="E24" s="7"/>
      <c r="F24" s="7"/>
      <c r="G24" s="7"/>
      <c r="H24" s="67">
        <v>40</v>
      </c>
      <c r="I24" s="29" t="s">
        <v>12</v>
      </c>
      <c r="J24" s="7"/>
      <c r="K24" s="7"/>
      <c r="L24" s="7"/>
      <c r="M24" s="7"/>
      <c r="N24" s="7"/>
      <c r="O24" s="7"/>
      <c r="P24" s="7"/>
      <c r="Q24" s="7"/>
      <c r="R24" s="7"/>
      <c r="S24" s="7"/>
      <c r="T24" s="7"/>
      <c r="U24" s="3"/>
      <c r="V24" s="17"/>
    </row>
    <row r="25" spans="2:22" ht="4" customHeight="1" x14ac:dyDescent="0.5">
      <c r="B25" s="16"/>
      <c r="C25" s="19"/>
      <c r="D25" s="7"/>
      <c r="E25" s="7"/>
      <c r="F25" s="7"/>
      <c r="G25" s="7"/>
      <c r="H25" s="9"/>
      <c r="I25" s="7"/>
      <c r="J25" s="7"/>
      <c r="K25" s="7"/>
      <c r="L25" s="7"/>
      <c r="M25" s="7"/>
      <c r="N25" s="7"/>
      <c r="O25" s="7"/>
      <c r="P25" s="7"/>
      <c r="Q25" s="7"/>
      <c r="R25" s="7"/>
      <c r="S25" s="7"/>
      <c r="T25" s="7"/>
      <c r="U25" s="3"/>
      <c r="V25" s="17"/>
    </row>
    <row r="26" spans="2:22" ht="19" customHeight="1" x14ac:dyDescent="0.5">
      <c r="B26" s="16"/>
      <c r="C26" s="19" t="s">
        <v>9</v>
      </c>
      <c r="D26" s="7"/>
      <c r="E26" s="7"/>
      <c r="F26" s="7"/>
      <c r="G26" s="7"/>
      <c r="H26" s="67">
        <v>45</v>
      </c>
      <c r="I26" s="29" t="s">
        <v>13</v>
      </c>
      <c r="J26" s="7"/>
      <c r="K26" s="7"/>
      <c r="L26" s="7"/>
      <c r="M26" s="7"/>
      <c r="N26" s="7"/>
      <c r="O26" s="7"/>
      <c r="P26" s="7"/>
      <c r="Q26" s="7"/>
      <c r="R26" s="7"/>
      <c r="S26" s="7"/>
      <c r="T26" s="7"/>
      <c r="U26" s="3"/>
      <c r="V26" s="17"/>
    </row>
    <row r="27" spans="2:22" ht="4" customHeight="1" x14ac:dyDescent="0.5">
      <c r="B27" s="16"/>
      <c r="C27" s="19"/>
      <c r="D27" s="7"/>
      <c r="E27" s="7"/>
      <c r="F27" s="7"/>
      <c r="G27" s="7"/>
      <c r="H27" s="9"/>
      <c r="I27" s="7"/>
      <c r="J27" s="7"/>
      <c r="K27" s="7"/>
      <c r="L27" s="7"/>
      <c r="M27" s="7"/>
      <c r="N27" s="7"/>
      <c r="O27" s="7"/>
      <c r="P27" s="7"/>
      <c r="Q27" s="7"/>
      <c r="R27" s="7"/>
      <c r="S27" s="7"/>
      <c r="T27" s="7"/>
      <c r="U27" s="3"/>
      <c r="V27" s="17"/>
    </row>
    <row r="28" spans="2:22" ht="19" customHeight="1" x14ac:dyDescent="0.5">
      <c r="B28" s="16"/>
      <c r="C28" s="19" t="s">
        <v>10</v>
      </c>
      <c r="D28" s="7"/>
      <c r="E28" s="7"/>
      <c r="F28" s="7"/>
      <c r="G28" s="7"/>
      <c r="H28" s="9"/>
      <c r="I28" s="7"/>
      <c r="J28" s="7"/>
      <c r="K28" s="7"/>
      <c r="L28" s="7"/>
      <c r="M28" s="68">
        <v>0.9</v>
      </c>
      <c r="N28" s="29" t="s">
        <v>18</v>
      </c>
      <c r="O28" s="7"/>
      <c r="P28" s="7"/>
      <c r="Q28" s="7"/>
      <c r="R28" s="7"/>
      <c r="S28" s="20">
        <f>H24*(H26/1000)*M28</f>
        <v>1.6199999999999999</v>
      </c>
      <c r="T28" s="7"/>
      <c r="U28" s="3"/>
      <c r="V28" s="17"/>
    </row>
    <row r="29" spans="2:22" ht="4" customHeight="1" x14ac:dyDescent="0.5">
      <c r="B29" s="16"/>
      <c r="C29" s="19"/>
      <c r="D29" s="7"/>
      <c r="E29" s="7"/>
      <c r="F29" s="7"/>
      <c r="G29" s="7"/>
      <c r="H29" s="9"/>
      <c r="I29" s="7"/>
      <c r="J29" s="7"/>
      <c r="K29" s="7"/>
      <c r="L29" s="7"/>
      <c r="M29" s="7"/>
      <c r="N29" s="7"/>
      <c r="O29" s="7"/>
      <c r="P29" s="7"/>
      <c r="Q29" s="7"/>
      <c r="R29" s="7"/>
      <c r="S29" s="7"/>
      <c r="T29" s="7"/>
      <c r="U29" s="3"/>
      <c r="V29" s="17"/>
    </row>
    <row r="30" spans="2:22" ht="19" customHeight="1" x14ac:dyDescent="0.5">
      <c r="B30" s="16"/>
      <c r="C30" s="19" t="s">
        <v>11</v>
      </c>
      <c r="D30" s="7"/>
      <c r="E30" s="7"/>
      <c r="F30" s="7"/>
      <c r="G30" s="7"/>
      <c r="H30" s="8">
        <f>IF(S28&lt;6,24,IF(S28&gt;14,12,33-(1.5*S28)))</f>
        <v>24</v>
      </c>
      <c r="I30" s="29" t="s">
        <v>14</v>
      </c>
      <c r="J30" s="7"/>
      <c r="K30" s="7"/>
      <c r="L30" s="7"/>
      <c r="M30" s="7"/>
      <c r="N30" s="7"/>
      <c r="O30" s="7"/>
      <c r="P30" s="7"/>
      <c r="Q30" s="7"/>
      <c r="R30" s="7"/>
      <c r="S30" s="7"/>
      <c r="T30" s="7"/>
      <c r="U30" s="3"/>
      <c r="V30" s="17"/>
    </row>
    <row r="31" spans="2:22" ht="4" customHeight="1" x14ac:dyDescent="0.5">
      <c r="B31" s="16"/>
      <c r="C31" s="19"/>
      <c r="D31" s="7"/>
      <c r="E31" s="7"/>
      <c r="F31" s="7"/>
      <c r="G31" s="7"/>
      <c r="H31" s="7"/>
      <c r="I31" s="7"/>
      <c r="J31" s="7"/>
      <c r="K31" s="7"/>
      <c r="L31" s="7"/>
      <c r="M31" s="7"/>
      <c r="N31" s="7"/>
      <c r="O31" s="7"/>
      <c r="P31" s="7"/>
      <c r="Q31" s="7"/>
      <c r="R31" s="7"/>
      <c r="S31" s="7"/>
      <c r="T31" s="7"/>
      <c r="U31" s="3"/>
      <c r="V31" s="75" t="s">
        <v>17</v>
      </c>
    </row>
    <row r="32" spans="2:22" ht="19" customHeight="1" x14ac:dyDescent="0.5">
      <c r="B32" s="16"/>
      <c r="C32" s="19" t="s">
        <v>43</v>
      </c>
      <c r="D32" s="7"/>
      <c r="E32" s="7"/>
      <c r="F32" s="7"/>
      <c r="G32" s="7"/>
      <c r="H32" s="7"/>
      <c r="I32" s="7"/>
      <c r="J32" s="7"/>
      <c r="K32" s="7"/>
      <c r="L32" s="7"/>
      <c r="M32" s="8">
        <f>H24</f>
        <v>40</v>
      </c>
      <c r="N32" s="21" t="s">
        <v>15</v>
      </c>
      <c r="O32" s="65">
        <f>H26/1000</f>
        <v>4.4999999999999998E-2</v>
      </c>
      <c r="P32" s="21" t="s">
        <v>15</v>
      </c>
      <c r="Q32" s="10">
        <f>M28</f>
        <v>0.9</v>
      </c>
      <c r="R32" s="21" t="s">
        <v>15</v>
      </c>
      <c r="S32" s="10">
        <f>H30/24</f>
        <v>1</v>
      </c>
      <c r="T32" s="22" t="s">
        <v>16</v>
      </c>
      <c r="U32" s="11">
        <f>M32*O32*Q32*S32</f>
        <v>1.6199999999999999</v>
      </c>
      <c r="V32" s="76"/>
    </row>
    <row r="33" spans="2:22" s="4" customFormat="1" ht="4" customHeight="1" x14ac:dyDescent="0.45">
      <c r="B33" s="23"/>
      <c r="C33" s="5"/>
      <c r="D33" s="7"/>
      <c r="E33" s="7"/>
      <c r="F33" s="7"/>
      <c r="G33" s="7"/>
      <c r="H33" s="7"/>
      <c r="I33" s="7"/>
      <c r="J33" s="7"/>
      <c r="K33" s="7"/>
      <c r="L33" s="7"/>
      <c r="M33" s="7"/>
      <c r="N33" s="7"/>
      <c r="O33" s="7"/>
      <c r="P33" s="7"/>
      <c r="Q33" s="7"/>
      <c r="R33" s="7"/>
      <c r="S33" s="7"/>
      <c r="T33" s="7"/>
      <c r="U33" s="5"/>
      <c r="V33" s="24"/>
    </row>
    <row r="34" spans="2:22" s="36" customFormat="1" ht="16" customHeight="1" x14ac:dyDescent="0.4">
      <c r="B34" s="37"/>
      <c r="C34" s="39"/>
      <c r="D34" s="59"/>
      <c r="E34" s="60" t="s">
        <v>19</v>
      </c>
      <c r="F34" s="61"/>
      <c r="G34" s="59"/>
      <c r="H34" s="60" t="s">
        <v>40</v>
      </c>
      <c r="I34" s="61"/>
      <c r="J34" s="38"/>
      <c r="K34" s="39"/>
      <c r="L34" s="38"/>
      <c r="M34" s="38"/>
      <c r="N34" s="38"/>
      <c r="O34" s="38"/>
      <c r="P34" s="38"/>
      <c r="Q34" s="38"/>
      <c r="R34" s="38"/>
      <c r="S34" s="38"/>
      <c r="T34" s="38"/>
      <c r="U34" s="39"/>
      <c r="V34" s="40"/>
    </row>
    <row r="35" spans="2:22" s="36" customFormat="1" ht="16" customHeight="1" x14ac:dyDescent="0.4">
      <c r="B35" s="37"/>
      <c r="C35" s="39"/>
      <c r="D35" s="41"/>
      <c r="E35" s="58" t="s">
        <v>36</v>
      </c>
      <c r="F35" s="57"/>
      <c r="G35" s="41"/>
      <c r="H35" s="58" t="s">
        <v>20</v>
      </c>
      <c r="I35" s="57"/>
      <c r="J35" s="38"/>
      <c r="K35" s="39"/>
      <c r="L35" s="38"/>
      <c r="M35" s="38"/>
      <c r="N35" s="38"/>
      <c r="O35" s="38"/>
      <c r="P35" s="38"/>
      <c r="Q35" s="38"/>
      <c r="R35" s="38"/>
      <c r="S35" s="38"/>
      <c r="T35" s="38"/>
      <c r="U35" s="39"/>
      <c r="V35" s="40"/>
    </row>
    <row r="36" spans="2:22" s="36" customFormat="1" ht="16" customHeight="1" x14ac:dyDescent="0.4">
      <c r="B36" s="37"/>
      <c r="C36" s="39"/>
      <c r="D36" s="37"/>
      <c r="E36" s="62" t="s">
        <v>38</v>
      </c>
      <c r="F36" s="63"/>
      <c r="G36" s="37"/>
      <c r="H36" s="62" t="s">
        <v>39</v>
      </c>
      <c r="I36" s="63"/>
      <c r="J36" s="38"/>
      <c r="K36" s="39"/>
      <c r="L36" s="38"/>
      <c r="M36" s="38"/>
      <c r="N36" s="38"/>
      <c r="O36" s="38"/>
      <c r="P36" s="38"/>
      <c r="Q36" s="38"/>
      <c r="R36" s="38"/>
      <c r="S36" s="38"/>
      <c r="T36" s="38"/>
      <c r="U36" s="39"/>
      <c r="V36" s="40"/>
    </row>
    <row r="37" spans="2:22" s="36" customFormat="1" ht="16" customHeight="1" x14ac:dyDescent="0.4">
      <c r="B37" s="37"/>
      <c r="C37" s="39"/>
      <c r="D37" s="41"/>
      <c r="E37" s="58" t="s">
        <v>37</v>
      </c>
      <c r="F37" s="57"/>
      <c r="G37" s="41"/>
      <c r="H37" s="58" t="s">
        <v>21</v>
      </c>
      <c r="I37" s="57"/>
      <c r="J37" s="38"/>
      <c r="K37" s="39"/>
      <c r="L37" s="38"/>
      <c r="M37" s="38"/>
      <c r="N37" s="38"/>
      <c r="O37" s="38"/>
      <c r="P37" s="38"/>
      <c r="Q37" s="38"/>
      <c r="R37" s="38"/>
      <c r="S37" s="38"/>
      <c r="T37" s="38"/>
      <c r="U37" s="39"/>
      <c r="V37" s="40"/>
    </row>
    <row r="38" spans="2:22" s="36" customFormat="1" ht="16" customHeight="1" x14ac:dyDescent="0.4">
      <c r="B38" s="37"/>
      <c r="C38" s="72" t="s">
        <v>44</v>
      </c>
      <c r="D38" s="39"/>
      <c r="E38" s="66"/>
      <c r="F38" s="30"/>
      <c r="G38" s="39"/>
      <c r="H38" s="66"/>
      <c r="I38" s="30"/>
      <c r="J38" s="38"/>
      <c r="K38" s="39"/>
      <c r="L38" s="38"/>
      <c r="M38" s="38"/>
      <c r="N38" s="38"/>
      <c r="O38" s="38"/>
      <c r="P38" s="38"/>
      <c r="Q38" s="38"/>
      <c r="R38" s="38"/>
      <c r="S38" s="38"/>
      <c r="T38" s="38"/>
      <c r="U38" s="39"/>
      <c r="V38" s="40"/>
    </row>
    <row r="39" spans="2:22" s="4" customFormat="1" ht="19" customHeight="1" x14ac:dyDescent="0.45">
      <c r="B39" s="23"/>
      <c r="C39" s="5"/>
      <c r="D39" s="5"/>
      <c r="E39" s="5"/>
      <c r="F39" s="7"/>
      <c r="G39" s="7"/>
      <c r="H39" s="7"/>
      <c r="I39" s="7"/>
      <c r="J39" s="7"/>
      <c r="K39" s="7"/>
      <c r="L39" s="7"/>
      <c r="M39" s="7"/>
      <c r="N39" s="7"/>
      <c r="O39" s="7"/>
      <c r="P39" s="7"/>
      <c r="Q39" s="7"/>
      <c r="R39" s="7"/>
      <c r="S39" s="7"/>
      <c r="T39" s="7"/>
      <c r="U39" s="5"/>
      <c r="V39" s="24"/>
    </row>
    <row r="40" spans="2:22" ht="19" customHeight="1" x14ac:dyDescent="0.5">
      <c r="B40" s="16"/>
      <c r="C40" s="18" t="s">
        <v>23</v>
      </c>
      <c r="D40" s="7"/>
      <c r="E40" s="7"/>
      <c r="F40" s="7"/>
      <c r="G40" s="7"/>
      <c r="H40" s="7"/>
      <c r="I40" s="7"/>
      <c r="J40" s="7"/>
      <c r="K40" s="7"/>
      <c r="L40" s="7"/>
      <c r="M40" s="7"/>
      <c r="N40" s="7"/>
      <c r="O40" s="7"/>
      <c r="P40" s="7"/>
      <c r="Q40" s="7"/>
      <c r="R40" s="7"/>
      <c r="S40" s="7"/>
      <c r="T40" s="7"/>
      <c r="U40" s="3"/>
      <c r="V40" s="17"/>
    </row>
    <row r="41" spans="2:22" ht="4" customHeight="1" x14ac:dyDescent="0.5">
      <c r="B41" s="16"/>
      <c r="C41" s="3"/>
      <c r="D41" s="7"/>
      <c r="E41" s="7"/>
      <c r="F41" s="7"/>
      <c r="G41" s="7"/>
      <c r="H41" s="7"/>
      <c r="I41" s="7"/>
      <c r="J41" s="7"/>
      <c r="K41" s="7"/>
      <c r="L41" s="7"/>
      <c r="M41" s="7"/>
      <c r="N41" s="7"/>
      <c r="O41" s="7"/>
      <c r="P41" s="7"/>
      <c r="Q41" s="7"/>
      <c r="R41" s="7"/>
      <c r="S41" s="7"/>
      <c r="T41" s="7"/>
      <c r="U41" s="3"/>
      <c r="V41" s="17"/>
    </row>
    <row r="42" spans="2:22" ht="19" customHeight="1" x14ac:dyDescent="0.5">
      <c r="B42" s="16"/>
      <c r="C42" s="19" t="s">
        <v>8</v>
      </c>
      <c r="D42" s="7"/>
      <c r="E42" s="7"/>
      <c r="F42" s="7"/>
      <c r="G42" s="7"/>
      <c r="H42" s="8">
        <f>H24</f>
        <v>40</v>
      </c>
      <c r="I42" s="29" t="s">
        <v>29</v>
      </c>
      <c r="J42" s="7"/>
      <c r="K42" s="7"/>
      <c r="L42" s="7"/>
      <c r="M42" s="7"/>
      <c r="N42" s="7"/>
      <c r="O42" s="7"/>
      <c r="P42" s="7"/>
      <c r="Q42" s="7"/>
      <c r="R42" s="7"/>
      <c r="S42" s="7"/>
      <c r="T42" s="7"/>
      <c r="U42" s="3"/>
      <c r="V42" s="17"/>
    </row>
    <row r="43" spans="2:22" ht="4" customHeight="1" x14ac:dyDescent="0.5">
      <c r="B43" s="16"/>
      <c r="C43" s="19"/>
      <c r="D43" s="7"/>
      <c r="E43" s="7"/>
      <c r="F43" s="7"/>
      <c r="G43" s="7"/>
      <c r="H43" s="9"/>
      <c r="I43" s="81" t="s">
        <v>25</v>
      </c>
      <c r="J43" s="82"/>
      <c r="K43" s="82"/>
      <c r="L43" s="82"/>
      <c r="M43" s="82"/>
      <c r="N43" s="82"/>
      <c r="O43" s="82"/>
      <c r="P43" s="82"/>
      <c r="Q43" s="82"/>
      <c r="R43" s="82"/>
      <c r="S43" s="82"/>
      <c r="T43" s="82"/>
      <c r="U43" s="82"/>
      <c r="V43" s="17"/>
    </row>
    <row r="44" spans="2:22" ht="19" customHeight="1" x14ac:dyDescent="0.5">
      <c r="B44" s="16"/>
      <c r="C44" s="19" t="s">
        <v>24</v>
      </c>
      <c r="D44" s="7"/>
      <c r="E44" s="7"/>
      <c r="F44" s="7"/>
      <c r="G44" s="7"/>
      <c r="H44" s="69">
        <v>0.04</v>
      </c>
      <c r="I44" s="82"/>
      <c r="J44" s="82"/>
      <c r="K44" s="82"/>
      <c r="L44" s="82"/>
      <c r="M44" s="82"/>
      <c r="N44" s="82"/>
      <c r="O44" s="82"/>
      <c r="P44" s="82"/>
      <c r="Q44" s="82"/>
      <c r="R44" s="82"/>
      <c r="S44" s="82"/>
      <c r="T44" s="82"/>
      <c r="U44" s="82"/>
      <c r="V44" s="17"/>
    </row>
    <row r="45" spans="2:22" ht="4" customHeight="1" x14ac:dyDescent="0.5">
      <c r="B45" s="16"/>
      <c r="C45" s="19"/>
      <c r="D45" s="7"/>
      <c r="E45" s="7"/>
      <c r="F45" s="7"/>
      <c r="G45" s="7"/>
      <c r="H45" s="9"/>
      <c r="I45" s="7"/>
      <c r="J45" s="7"/>
      <c r="K45" s="7"/>
      <c r="L45" s="7"/>
      <c r="M45" s="7"/>
      <c r="N45" s="7"/>
      <c r="O45" s="7"/>
      <c r="P45" s="7"/>
      <c r="Q45" s="7"/>
      <c r="R45" s="7"/>
      <c r="S45" s="7"/>
      <c r="T45" s="7"/>
      <c r="U45" s="3"/>
      <c r="V45" s="17"/>
    </row>
    <row r="46" spans="2:22" ht="19" customHeight="1" x14ac:dyDescent="0.5">
      <c r="B46" s="16"/>
      <c r="C46" s="19" t="s">
        <v>27</v>
      </c>
      <c r="D46" s="7"/>
      <c r="E46" s="7"/>
      <c r="F46" s="7"/>
      <c r="G46" s="7"/>
      <c r="H46" s="70">
        <v>3</v>
      </c>
      <c r="I46" s="29" t="s">
        <v>28</v>
      </c>
      <c r="J46" s="7"/>
      <c r="K46" s="7"/>
      <c r="L46" s="7"/>
      <c r="M46" s="7"/>
      <c r="N46" s="7"/>
      <c r="O46" s="7"/>
      <c r="P46" s="7"/>
      <c r="Q46" s="7"/>
      <c r="R46" s="7"/>
      <c r="S46" s="7"/>
      <c r="T46" s="7"/>
      <c r="U46" s="3"/>
      <c r="V46" s="17"/>
    </row>
    <row r="47" spans="2:22" ht="4" customHeight="1" x14ac:dyDescent="0.5">
      <c r="B47" s="16"/>
      <c r="C47" s="19"/>
      <c r="D47" s="7"/>
      <c r="E47" s="7"/>
      <c r="F47" s="7"/>
      <c r="G47" s="7"/>
      <c r="H47" s="9"/>
      <c r="I47" s="7"/>
      <c r="J47" s="7"/>
      <c r="K47" s="7"/>
      <c r="L47" s="7"/>
      <c r="M47" s="7"/>
      <c r="N47" s="7"/>
      <c r="O47" s="7"/>
      <c r="P47" s="7"/>
      <c r="Q47" s="7"/>
      <c r="R47" s="7"/>
      <c r="S47" s="7"/>
      <c r="T47" s="7"/>
      <c r="U47" s="3"/>
      <c r="V47" s="17"/>
    </row>
    <row r="48" spans="2:22" ht="19" customHeight="1" x14ac:dyDescent="0.5">
      <c r="B48" s="16"/>
      <c r="C48" s="19" t="s">
        <v>33</v>
      </c>
      <c r="D48" s="7"/>
      <c r="E48" s="7"/>
      <c r="F48" s="7"/>
      <c r="G48" s="7"/>
      <c r="H48" s="3"/>
      <c r="I48" s="89" t="s">
        <v>31</v>
      </c>
      <c r="J48" s="90"/>
      <c r="K48" s="29" t="s">
        <v>34</v>
      </c>
      <c r="L48" s="7"/>
      <c r="M48" s="7"/>
      <c r="N48" s="7"/>
      <c r="O48" s="7"/>
      <c r="P48" s="7"/>
      <c r="Q48" s="7"/>
      <c r="R48" s="7"/>
      <c r="S48" s="7"/>
      <c r="T48" s="7"/>
      <c r="U48" s="3"/>
      <c r="V48" s="17"/>
    </row>
    <row r="49" spans="2:22" ht="4" customHeight="1" x14ac:dyDescent="0.5">
      <c r="B49" s="16"/>
      <c r="C49" s="19"/>
      <c r="D49" s="7"/>
      <c r="E49" s="7"/>
      <c r="F49" s="7"/>
      <c r="G49" s="7"/>
      <c r="H49" s="9"/>
      <c r="I49" s="7"/>
      <c r="J49" s="7"/>
      <c r="K49" s="7"/>
      <c r="L49" s="7"/>
      <c r="M49" s="7"/>
      <c r="N49" s="7"/>
      <c r="O49" s="7"/>
      <c r="P49" s="7"/>
      <c r="Q49" s="7"/>
      <c r="R49" s="7"/>
      <c r="S49" s="7"/>
      <c r="T49" s="7"/>
      <c r="U49" s="3"/>
      <c r="V49" s="17"/>
    </row>
    <row r="50" spans="2:22" ht="19" customHeight="1" x14ac:dyDescent="0.5">
      <c r="B50" s="16"/>
      <c r="C50" s="19" t="s">
        <v>26</v>
      </c>
      <c r="D50" s="7"/>
      <c r="E50" s="7"/>
      <c r="F50" s="7"/>
      <c r="G50" s="7"/>
      <c r="H50" s="64">
        <f>IF(I48="&lt;10°C",VLOOKUP(H46,D56:H61,5,FALSE),IF(I48="&gt;20°C",VLOOKUP(H46,D56:H61,3,FALSE),VLOOKUP(H46,D56:H61,4,FALSE)))</f>
        <v>1.3</v>
      </c>
      <c r="I50" s="29" t="s">
        <v>41</v>
      </c>
      <c r="J50" s="7"/>
      <c r="K50" s="7"/>
      <c r="L50" s="7"/>
      <c r="M50" s="7"/>
      <c r="N50" s="7"/>
      <c r="O50" s="7"/>
      <c r="P50" s="7"/>
      <c r="Q50" s="7"/>
      <c r="R50" s="7"/>
      <c r="S50" s="7"/>
      <c r="T50" s="7"/>
      <c r="U50" s="3"/>
      <c r="V50" s="17"/>
    </row>
    <row r="51" spans="2:22" ht="4" customHeight="1" x14ac:dyDescent="0.5">
      <c r="B51" s="16"/>
      <c r="C51" s="19"/>
      <c r="D51" s="7"/>
      <c r="E51" s="7"/>
      <c r="F51" s="7"/>
      <c r="G51" s="7"/>
      <c r="H51" s="7"/>
      <c r="I51" s="7"/>
      <c r="J51" s="7"/>
      <c r="K51" s="7"/>
      <c r="L51" s="7"/>
      <c r="M51" s="7"/>
      <c r="N51" s="7"/>
      <c r="O51" s="7"/>
      <c r="P51" s="7"/>
      <c r="Q51" s="7"/>
      <c r="R51" s="7"/>
      <c r="S51" s="7"/>
      <c r="T51" s="77" t="s">
        <v>17</v>
      </c>
      <c r="U51" s="78"/>
      <c r="V51" s="17"/>
    </row>
    <row r="52" spans="2:22" ht="19" customHeight="1" x14ac:dyDescent="0.5">
      <c r="B52" s="16"/>
      <c r="C52" s="19" t="s">
        <v>42</v>
      </c>
      <c r="D52" s="7"/>
      <c r="E52" s="7"/>
      <c r="F52" s="7"/>
      <c r="G52" s="7"/>
      <c r="H52" s="7"/>
      <c r="I52" s="7"/>
      <c r="J52" s="7"/>
      <c r="K52" s="8">
        <f>H42</f>
        <v>40</v>
      </c>
      <c r="L52" s="21" t="s">
        <v>15</v>
      </c>
      <c r="M52" s="10">
        <f>H44</f>
        <v>0.04</v>
      </c>
      <c r="N52" s="21" t="s">
        <v>15</v>
      </c>
      <c r="O52" s="71">
        <f>IF(H46&lt;&gt;"6+",H46,6)</f>
        <v>3</v>
      </c>
      <c r="P52" s="21" t="s">
        <v>15</v>
      </c>
      <c r="Q52" s="64">
        <f>H50</f>
        <v>1.3</v>
      </c>
      <c r="R52" s="22" t="s">
        <v>16</v>
      </c>
      <c r="S52" s="11">
        <f>K52*M52*O52*Q52</f>
        <v>6.2400000000000011</v>
      </c>
      <c r="T52" s="78"/>
      <c r="U52" s="78"/>
      <c r="V52" s="17"/>
    </row>
    <row r="53" spans="2:22" s="4" customFormat="1" ht="4" customHeight="1" x14ac:dyDescent="0.45">
      <c r="B53" s="23"/>
      <c r="C53" s="5"/>
      <c r="D53" s="7"/>
      <c r="E53" s="7"/>
      <c r="F53" s="7"/>
      <c r="G53" s="7"/>
      <c r="H53" s="7"/>
      <c r="I53" s="7"/>
      <c r="J53" s="7"/>
      <c r="K53" s="7"/>
      <c r="L53" s="7"/>
      <c r="M53" s="7"/>
      <c r="N53" s="7"/>
      <c r="O53" s="7"/>
      <c r="P53" s="7"/>
      <c r="Q53" s="7"/>
      <c r="R53" s="7"/>
      <c r="S53" s="7"/>
      <c r="T53" s="7"/>
      <c r="U53" s="5"/>
      <c r="V53" s="24"/>
    </row>
    <row r="54" spans="2:22" s="42" customFormat="1" ht="16" customHeight="1" x14ac:dyDescent="0.4">
      <c r="B54" s="43"/>
      <c r="C54" s="38"/>
      <c r="D54" s="86" t="s">
        <v>35</v>
      </c>
      <c r="E54" s="87"/>
      <c r="F54" s="83" t="s">
        <v>1</v>
      </c>
      <c r="G54" s="84"/>
      <c r="H54" s="85"/>
      <c r="I54" s="38"/>
      <c r="J54" s="38"/>
      <c r="K54" s="38"/>
      <c r="L54" s="38"/>
      <c r="M54" s="38"/>
      <c r="N54" s="38"/>
      <c r="O54" s="38"/>
      <c r="P54" s="38"/>
      <c r="Q54" s="38"/>
      <c r="R54" s="38"/>
      <c r="S54" s="38"/>
      <c r="T54" s="38"/>
      <c r="U54" s="38"/>
      <c r="V54" s="44"/>
    </row>
    <row r="55" spans="2:22" s="42" customFormat="1" ht="16" customHeight="1" x14ac:dyDescent="0.4">
      <c r="B55" s="43"/>
      <c r="C55" s="38"/>
      <c r="D55" s="88"/>
      <c r="E55" s="80"/>
      <c r="F55" s="56" t="s">
        <v>30</v>
      </c>
      <c r="G55" s="45" t="s">
        <v>32</v>
      </c>
      <c r="H55" s="46" t="s">
        <v>31</v>
      </c>
      <c r="I55" s="38"/>
      <c r="J55" s="38"/>
      <c r="K55" s="38"/>
      <c r="L55" s="38"/>
      <c r="M55" s="38"/>
      <c r="N55" s="38"/>
      <c r="O55" s="38"/>
      <c r="P55" s="38"/>
      <c r="Q55" s="38"/>
      <c r="R55" s="38"/>
      <c r="S55" s="38"/>
      <c r="T55" s="38"/>
      <c r="U55" s="38"/>
      <c r="V55" s="44"/>
    </row>
    <row r="56" spans="2:22" s="42" customFormat="1" ht="16" customHeight="1" x14ac:dyDescent="0.4">
      <c r="B56" s="43"/>
      <c r="C56" s="38"/>
      <c r="D56" s="91">
        <v>1</v>
      </c>
      <c r="E56" s="87"/>
      <c r="F56" s="47">
        <v>1.3</v>
      </c>
      <c r="G56" s="48">
        <v>1.5</v>
      </c>
      <c r="H56" s="49">
        <v>2.5</v>
      </c>
      <c r="I56" s="38"/>
      <c r="J56" s="38"/>
      <c r="K56" s="38"/>
      <c r="L56" s="38"/>
      <c r="M56" s="38"/>
      <c r="N56" s="38"/>
      <c r="O56" s="38"/>
      <c r="P56" s="38"/>
      <c r="Q56" s="38"/>
      <c r="R56" s="38"/>
      <c r="S56" s="38"/>
      <c r="T56" s="38"/>
      <c r="U56" s="38"/>
      <c r="V56" s="44"/>
    </row>
    <row r="57" spans="2:22" s="42" customFormat="1" ht="16" customHeight="1" x14ac:dyDescent="0.4">
      <c r="B57" s="43"/>
      <c r="C57" s="38"/>
      <c r="D57" s="92">
        <v>2</v>
      </c>
      <c r="E57" s="93"/>
      <c r="F57" s="50">
        <v>1</v>
      </c>
      <c r="G57" s="51">
        <v>1.2</v>
      </c>
      <c r="H57" s="52">
        <v>1.5</v>
      </c>
      <c r="I57" s="38"/>
      <c r="J57" s="38"/>
      <c r="K57" s="38"/>
      <c r="L57" s="38"/>
      <c r="M57" s="38"/>
      <c r="N57" s="38"/>
      <c r="O57" s="38"/>
      <c r="P57" s="38"/>
      <c r="Q57" s="38"/>
      <c r="R57" s="38"/>
      <c r="S57" s="38"/>
      <c r="T57" s="38"/>
      <c r="U57" s="38"/>
      <c r="V57" s="44"/>
    </row>
    <row r="58" spans="2:22" s="42" customFormat="1" ht="16" customHeight="1" x14ac:dyDescent="0.4">
      <c r="B58" s="43"/>
      <c r="C58" s="38"/>
      <c r="D58" s="92">
        <v>3</v>
      </c>
      <c r="E58" s="93"/>
      <c r="F58" s="50">
        <v>1</v>
      </c>
      <c r="G58" s="51">
        <v>1</v>
      </c>
      <c r="H58" s="52">
        <v>1.3</v>
      </c>
      <c r="I58" s="38"/>
      <c r="J58" s="38"/>
      <c r="K58" s="38"/>
      <c r="L58" s="38"/>
      <c r="M58" s="38"/>
      <c r="N58" s="38"/>
      <c r="O58" s="38"/>
      <c r="P58" s="38"/>
      <c r="Q58" s="38"/>
      <c r="R58" s="38"/>
      <c r="S58" s="38"/>
      <c r="T58" s="38"/>
      <c r="U58" s="38"/>
      <c r="V58" s="44"/>
    </row>
    <row r="59" spans="2:22" s="42" customFormat="1" ht="16" customHeight="1" x14ac:dyDescent="0.4">
      <c r="B59" s="43"/>
      <c r="C59" s="38"/>
      <c r="D59" s="92">
        <v>4</v>
      </c>
      <c r="E59" s="93"/>
      <c r="F59" s="50">
        <v>1</v>
      </c>
      <c r="G59" s="51">
        <v>1</v>
      </c>
      <c r="H59" s="52">
        <v>1.2</v>
      </c>
      <c r="I59" s="38"/>
      <c r="J59" s="38"/>
      <c r="K59" s="38"/>
      <c r="L59" s="38"/>
      <c r="M59" s="38"/>
      <c r="N59" s="38"/>
      <c r="O59" s="38"/>
      <c r="P59" s="38"/>
      <c r="Q59" s="38"/>
      <c r="R59" s="38"/>
      <c r="S59" s="38"/>
      <c r="T59" s="38"/>
      <c r="U59" s="38"/>
      <c r="V59" s="44"/>
    </row>
    <row r="60" spans="2:22" s="42" customFormat="1" ht="16" customHeight="1" x14ac:dyDescent="0.4">
      <c r="B60" s="43"/>
      <c r="C60" s="38"/>
      <c r="D60" s="92">
        <v>5</v>
      </c>
      <c r="E60" s="93"/>
      <c r="F60" s="50">
        <v>1</v>
      </c>
      <c r="G60" s="51">
        <v>1</v>
      </c>
      <c r="H60" s="52">
        <v>1.1000000000000001</v>
      </c>
      <c r="I60" s="38"/>
      <c r="J60" s="38"/>
      <c r="K60" s="38"/>
      <c r="L60" s="38"/>
      <c r="M60" s="38"/>
      <c r="N60" s="38"/>
      <c r="O60" s="38"/>
      <c r="P60" s="38"/>
      <c r="Q60" s="38"/>
      <c r="R60" s="38"/>
      <c r="S60" s="38"/>
      <c r="T60" s="38"/>
      <c r="U60" s="38"/>
      <c r="V60" s="44"/>
    </row>
    <row r="61" spans="2:22" s="42" customFormat="1" ht="16" customHeight="1" x14ac:dyDescent="0.4">
      <c r="B61" s="43"/>
      <c r="C61" s="38"/>
      <c r="D61" s="79" t="s">
        <v>2</v>
      </c>
      <c r="E61" s="80"/>
      <c r="F61" s="53">
        <v>1</v>
      </c>
      <c r="G61" s="54">
        <v>1</v>
      </c>
      <c r="H61" s="55">
        <v>1</v>
      </c>
      <c r="I61" s="38"/>
      <c r="J61" s="38"/>
      <c r="K61" s="38"/>
      <c r="L61" s="38"/>
      <c r="M61" s="38"/>
      <c r="N61" s="38"/>
      <c r="O61" s="38"/>
      <c r="P61" s="38"/>
      <c r="Q61" s="38"/>
      <c r="R61" s="38"/>
      <c r="S61" s="38"/>
      <c r="T61" s="38"/>
      <c r="U61" s="38"/>
      <c r="V61" s="44"/>
    </row>
    <row r="62" spans="2:22" ht="19" customHeight="1" x14ac:dyDescent="0.5">
      <c r="B62" s="16"/>
      <c r="C62" s="72" t="s">
        <v>44</v>
      </c>
      <c r="D62" s="7"/>
      <c r="E62" s="7"/>
      <c r="F62" s="7"/>
      <c r="G62" s="7"/>
      <c r="H62" s="7"/>
      <c r="I62" s="7"/>
      <c r="J62" s="7"/>
      <c r="K62" s="7"/>
      <c r="L62" s="7"/>
      <c r="M62" s="7"/>
      <c r="N62" s="7"/>
      <c r="O62" s="7"/>
      <c r="P62" s="7"/>
      <c r="Q62" s="7"/>
      <c r="R62" s="7"/>
      <c r="S62" s="7"/>
      <c r="T62" s="7"/>
      <c r="U62" s="3"/>
      <c r="V62" s="17"/>
    </row>
    <row r="63" spans="2:22" ht="19" customHeight="1" x14ac:dyDescent="0.5">
      <c r="B63" s="16"/>
      <c r="C63" s="3"/>
      <c r="D63" s="7"/>
      <c r="E63" s="7"/>
      <c r="F63" s="7"/>
      <c r="G63" s="7"/>
      <c r="H63" s="7"/>
      <c r="I63" s="7"/>
      <c r="J63" s="7"/>
      <c r="K63" s="7"/>
      <c r="L63" s="7"/>
      <c r="M63" s="7"/>
      <c r="N63" s="7"/>
      <c r="O63" s="7"/>
      <c r="P63" s="7"/>
      <c r="Q63" s="7"/>
      <c r="R63" s="7"/>
      <c r="S63" s="7"/>
      <c r="T63" s="7"/>
      <c r="U63" s="3"/>
      <c r="V63" s="17"/>
    </row>
    <row r="64" spans="2:22" ht="19" customHeight="1" x14ac:dyDescent="0.5">
      <c r="B64" s="16"/>
      <c r="C64" s="18" t="s">
        <v>45</v>
      </c>
      <c r="D64" s="7"/>
      <c r="E64" s="7"/>
      <c r="F64" s="7"/>
      <c r="G64" s="7"/>
      <c r="H64" s="7"/>
      <c r="I64" s="7"/>
      <c r="J64" s="7"/>
      <c r="K64" s="7"/>
      <c r="L64" s="7"/>
      <c r="M64" s="7"/>
      <c r="N64" s="7"/>
      <c r="O64" s="7"/>
      <c r="P64" s="7"/>
      <c r="Q64" s="7"/>
      <c r="R64" s="7"/>
      <c r="S64" s="7"/>
      <c r="T64" s="7"/>
      <c r="U64" s="3"/>
      <c r="V64" s="17"/>
    </row>
    <row r="65" spans="2:22" ht="4" customHeight="1" x14ac:dyDescent="0.5">
      <c r="B65" s="16"/>
      <c r="C65" s="3"/>
      <c r="D65" s="7"/>
      <c r="E65" s="7"/>
      <c r="F65" s="7"/>
      <c r="G65" s="7"/>
      <c r="H65" s="7"/>
      <c r="I65" s="7"/>
      <c r="J65" s="7"/>
      <c r="K65" s="7"/>
      <c r="L65" s="7"/>
      <c r="M65" s="7"/>
      <c r="N65" s="7"/>
      <c r="O65" s="7"/>
      <c r="P65" s="7"/>
      <c r="Q65" s="7"/>
      <c r="R65" s="7"/>
      <c r="S65" s="7"/>
      <c r="T65" s="7"/>
      <c r="U65" s="3"/>
      <c r="V65" s="97" t="s">
        <v>48</v>
      </c>
    </row>
    <row r="66" spans="2:22" ht="19" customHeight="1" x14ac:dyDescent="0.5">
      <c r="B66" s="16"/>
      <c r="C66" s="19" t="s">
        <v>47</v>
      </c>
      <c r="D66" s="7"/>
      <c r="E66" s="7"/>
      <c r="F66" s="7"/>
      <c r="G66" s="7"/>
      <c r="H66" s="7"/>
      <c r="I66" s="29"/>
      <c r="J66" s="7"/>
      <c r="K66" s="7"/>
      <c r="L66" s="7"/>
      <c r="M66" s="7"/>
      <c r="N66" s="7"/>
      <c r="O66" s="7"/>
      <c r="P66" s="7"/>
      <c r="Q66" s="11">
        <f>U32</f>
        <v>1.6199999999999999</v>
      </c>
      <c r="R66" s="22" t="s">
        <v>46</v>
      </c>
      <c r="S66" s="11">
        <f>S52</f>
        <v>6.2400000000000011</v>
      </c>
      <c r="T66" s="29" t="s">
        <v>16</v>
      </c>
      <c r="U66" s="11">
        <f>Q66+S66</f>
        <v>7.8600000000000012</v>
      </c>
      <c r="V66" s="76"/>
    </row>
    <row r="67" spans="2:22" ht="4" customHeight="1" x14ac:dyDescent="0.5">
      <c r="B67" s="16"/>
      <c r="C67" s="3"/>
      <c r="D67" s="7"/>
      <c r="E67" s="7"/>
      <c r="F67" s="7"/>
      <c r="G67" s="7"/>
      <c r="H67" s="7"/>
      <c r="I67" s="7"/>
      <c r="J67" s="7"/>
      <c r="K67" s="7"/>
      <c r="L67" s="7"/>
      <c r="M67" s="7"/>
      <c r="N67" s="7"/>
      <c r="O67" s="7"/>
      <c r="P67" s="7"/>
      <c r="Q67" s="7"/>
      <c r="R67" s="7"/>
      <c r="S67" s="7"/>
      <c r="T67" s="7"/>
      <c r="U67" s="3"/>
      <c r="V67" s="17"/>
    </row>
    <row r="68" spans="2:22" s="4" customFormat="1" ht="19" customHeight="1" x14ac:dyDescent="0.45">
      <c r="B68" s="23"/>
      <c r="C68" s="98" t="s">
        <v>49</v>
      </c>
      <c r="D68" s="99"/>
      <c r="E68" s="99"/>
      <c r="F68" s="99"/>
      <c r="G68" s="99"/>
      <c r="H68" s="99"/>
      <c r="I68" s="99"/>
      <c r="J68" s="99"/>
      <c r="K68" s="99"/>
      <c r="L68" s="99"/>
      <c r="M68" s="99"/>
      <c r="N68" s="99"/>
      <c r="O68" s="99"/>
      <c r="P68" s="99"/>
      <c r="Q68" s="99"/>
      <c r="R68" s="99"/>
      <c r="S68" s="99"/>
      <c r="T68" s="99"/>
      <c r="U68" s="99"/>
      <c r="V68" s="24"/>
    </row>
    <row r="69" spans="2:22" s="4" customFormat="1" ht="19" customHeight="1" x14ac:dyDescent="0.45">
      <c r="B69" s="23"/>
      <c r="C69" s="99"/>
      <c r="D69" s="99"/>
      <c r="E69" s="99"/>
      <c r="F69" s="99"/>
      <c r="G69" s="99"/>
      <c r="H69" s="99"/>
      <c r="I69" s="99"/>
      <c r="J69" s="99"/>
      <c r="K69" s="99"/>
      <c r="L69" s="99"/>
      <c r="M69" s="99"/>
      <c r="N69" s="99"/>
      <c r="O69" s="99"/>
      <c r="P69" s="99"/>
      <c r="Q69" s="99"/>
      <c r="R69" s="99"/>
      <c r="S69" s="99"/>
      <c r="T69" s="99"/>
      <c r="U69" s="99"/>
      <c r="V69" s="24"/>
    </row>
    <row r="70" spans="2:22" ht="4" customHeight="1" x14ac:dyDescent="0.5">
      <c r="B70" s="16"/>
      <c r="C70" s="3"/>
      <c r="D70" s="7"/>
      <c r="E70" s="7"/>
      <c r="F70" s="7"/>
      <c r="G70" s="7"/>
      <c r="H70" s="7"/>
      <c r="I70" s="7"/>
      <c r="J70" s="7"/>
      <c r="K70" s="7"/>
      <c r="L70" s="7"/>
      <c r="M70" s="7"/>
      <c r="N70" s="7"/>
      <c r="O70" s="7"/>
      <c r="P70" s="7"/>
      <c r="Q70" s="7"/>
      <c r="R70" s="7"/>
      <c r="S70" s="7"/>
      <c r="T70" s="7"/>
      <c r="U70" s="3"/>
      <c r="V70" s="17"/>
    </row>
    <row r="71" spans="2:22" s="4" customFormat="1" ht="19" customHeight="1" x14ac:dyDescent="0.45">
      <c r="B71" s="23"/>
      <c r="C71" s="5"/>
      <c r="D71" s="7"/>
      <c r="E71" s="7"/>
      <c r="F71" s="7"/>
      <c r="G71" s="7"/>
      <c r="H71" s="7" t="s">
        <v>50</v>
      </c>
      <c r="I71" s="5"/>
      <c r="J71" s="7"/>
      <c r="K71" s="7"/>
      <c r="L71" s="7"/>
      <c r="M71" s="7"/>
      <c r="N71" s="7"/>
      <c r="O71" s="7"/>
      <c r="P71" s="7"/>
      <c r="Q71" s="7"/>
      <c r="R71" s="7"/>
      <c r="S71" s="7"/>
      <c r="T71" s="7"/>
      <c r="U71" s="5"/>
      <c r="V71" s="24"/>
    </row>
    <row r="72" spans="2:22" s="4" customFormat="1" ht="4" customHeight="1" x14ac:dyDescent="0.45">
      <c r="B72" s="23"/>
      <c r="C72" s="5"/>
      <c r="D72" s="7"/>
      <c r="E72" s="7"/>
      <c r="F72" s="7"/>
      <c r="G72" s="7"/>
      <c r="H72" s="7"/>
      <c r="I72" s="5"/>
      <c r="J72" s="7"/>
      <c r="K72" s="7"/>
      <c r="L72" s="7"/>
      <c r="M72" s="7"/>
      <c r="N72" s="7"/>
      <c r="O72" s="7"/>
      <c r="P72" s="7"/>
      <c r="Q72" s="7"/>
      <c r="R72" s="7"/>
      <c r="S72" s="7"/>
      <c r="T72" s="7"/>
      <c r="U72" s="5"/>
      <c r="V72" s="24"/>
    </row>
    <row r="73" spans="2:22" s="4" customFormat="1" ht="19" customHeight="1" x14ac:dyDescent="0.45">
      <c r="B73" s="23"/>
      <c r="C73" s="5"/>
      <c r="D73" s="7"/>
      <c r="E73" s="7"/>
      <c r="F73" s="7"/>
      <c r="G73" s="7"/>
      <c r="H73" s="7" t="s">
        <v>51</v>
      </c>
      <c r="I73" s="5"/>
      <c r="J73" s="7"/>
      <c r="K73" s="7"/>
      <c r="L73" s="7"/>
      <c r="M73" s="7"/>
      <c r="N73" s="7"/>
      <c r="O73" s="7"/>
      <c r="P73" s="7"/>
      <c r="Q73" s="7"/>
      <c r="R73" s="7"/>
      <c r="S73" s="7"/>
      <c r="T73" s="7"/>
      <c r="U73" s="5"/>
      <c r="V73" s="24"/>
    </row>
    <row r="74" spans="2:22" s="4" customFormat="1" ht="15.55" customHeight="1" x14ac:dyDescent="0.45">
      <c r="B74" s="23"/>
      <c r="C74" s="5"/>
      <c r="D74" s="7"/>
      <c r="E74" s="7"/>
      <c r="F74" s="7"/>
      <c r="G74" s="7"/>
      <c r="H74" s="7"/>
      <c r="I74" s="5"/>
      <c r="J74" s="7"/>
      <c r="K74" s="7"/>
      <c r="L74" s="7"/>
      <c r="M74" s="7"/>
      <c r="N74" s="7"/>
      <c r="O74" s="7"/>
      <c r="P74" s="7"/>
      <c r="Q74" s="7"/>
      <c r="R74" s="7"/>
      <c r="S74" s="7"/>
      <c r="T74" s="7"/>
      <c r="U74" s="5"/>
      <c r="V74" s="24"/>
    </row>
    <row r="75" spans="2:22" s="4" customFormat="1" ht="19" customHeight="1" x14ac:dyDescent="0.45">
      <c r="B75" s="23"/>
      <c r="C75" s="5"/>
      <c r="D75" s="7"/>
      <c r="E75" s="7"/>
      <c r="F75" s="7"/>
      <c r="G75" s="7"/>
      <c r="H75" s="7"/>
      <c r="I75" s="5"/>
      <c r="J75" s="7"/>
      <c r="K75" s="7"/>
      <c r="L75" s="7"/>
      <c r="M75" s="7"/>
      <c r="N75" s="7"/>
      <c r="O75" s="7"/>
      <c r="P75" s="7"/>
      <c r="Q75" s="7"/>
      <c r="R75" s="7"/>
      <c r="S75" s="7"/>
      <c r="T75" s="7"/>
      <c r="U75" s="5"/>
      <c r="V75" s="24"/>
    </row>
    <row r="76" spans="2:22" s="4" customFormat="1" ht="19" customHeight="1" x14ac:dyDescent="0.45">
      <c r="B76" s="23"/>
      <c r="C76" s="5"/>
      <c r="D76" s="7"/>
      <c r="E76" s="7"/>
      <c r="F76" s="7"/>
      <c r="G76" s="7"/>
      <c r="H76" s="7"/>
      <c r="I76" s="5"/>
      <c r="J76" s="7"/>
      <c r="K76" s="7"/>
      <c r="L76" s="7"/>
      <c r="M76" s="11">
        <f>POWER(U66/3,(1/3))</f>
        <v>1.3785856825619012</v>
      </c>
      <c r="N76" s="7" t="s">
        <v>0</v>
      </c>
      <c r="O76" s="7"/>
      <c r="P76" s="7"/>
      <c r="Q76" s="7"/>
      <c r="R76" s="7"/>
      <c r="S76" s="7"/>
      <c r="T76" s="7"/>
      <c r="U76" s="5"/>
      <c r="V76" s="24"/>
    </row>
    <row r="77" spans="2:22" ht="19" customHeight="1" x14ac:dyDescent="0.5">
      <c r="B77" s="16"/>
      <c r="C77" s="3"/>
      <c r="D77" s="7"/>
      <c r="E77" s="7"/>
      <c r="F77" s="7"/>
      <c r="G77" s="7"/>
      <c r="H77" s="7"/>
      <c r="I77" s="3"/>
      <c r="J77" s="7"/>
      <c r="K77" s="7"/>
      <c r="L77" s="7"/>
      <c r="M77" s="7"/>
      <c r="N77" s="7"/>
      <c r="O77" s="3"/>
      <c r="P77" s="3"/>
      <c r="Q77" s="7"/>
      <c r="R77" s="7"/>
      <c r="S77" s="7"/>
      <c r="T77" s="7"/>
      <c r="U77" s="3"/>
      <c r="V77" s="17"/>
    </row>
    <row r="78" spans="2:22" ht="4" customHeight="1" x14ac:dyDescent="0.5">
      <c r="B78" s="16"/>
      <c r="C78" s="3"/>
      <c r="D78" s="7"/>
      <c r="E78" s="7"/>
      <c r="F78" s="7"/>
      <c r="G78" s="7"/>
      <c r="H78" s="7"/>
      <c r="I78" s="7"/>
      <c r="J78" s="7"/>
      <c r="K78" s="7"/>
      <c r="L78" s="7"/>
      <c r="M78" s="7"/>
      <c r="N78" s="7"/>
      <c r="O78" s="7"/>
      <c r="P78" s="7"/>
      <c r="Q78" s="7"/>
      <c r="R78" s="7"/>
      <c r="S78" s="7"/>
      <c r="T78" s="7"/>
      <c r="U78" s="3"/>
      <c r="V78" s="17"/>
    </row>
    <row r="79" spans="2:22" ht="19" customHeight="1" x14ac:dyDescent="0.5">
      <c r="B79" s="16"/>
      <c r="C79" s="3"/>
      <c r="D79" s="7"/>
      <c r="E79" s="7"/>
      <c r="F79" s="7"/>
      <c r="G79" s="7"/>
      <c r="H79" s="7" t="s">
        <v>55</v>
      </c>
      <c r="I79" s="3"/>
      <c r="J79" s="7"/>
      <c r="K79" s="7"/>
      <c r="L79" s="7"/>
      <c r="M79" s="7"/>
      <c r="N79" s="7"/>
      <c r="O79" s="7"/>
      <c r="P79" s="7"/>
      <c r="Q79" s="7"/>
      <c r="R79" s="7"/>
      <c r="S79" s="7"/>
      <c r="T79" s="7"/>
      <c r="U79" s="3"/>
      <c r="V79" s="17"/>
    </row>
    <row r="80" spans="2:22" ht="4" customHeight="1" x14ac:dyDescent="0.5">
      <c r="B80" s="16"/>
      <c r="C80" s="3"/>
      <c r="D80" s="7"/>
      <c r="E80" s="7"/>
      <c r="F80" s="7"/>
      <c r="G80" s="7"/>
      <c r="H80" s="7"/>
      <c r="I80" s="7"/>
      <c r="J80" s="7"/>
      <c r="K80" s="7"/>
      <c r="L80" s="7"/>
      <c r="M80" s="7"/>
      <c r="N80" s="7"/>
      <c r="O80" s="7"/>
      <c r="P80" s="7"/>
      <c r="Q80" s="7"/>
      <c r="R80" s="7"/>
      <c r="S80" s="7"/>
      <c r="T80" s="7"/>
      <c r="U80" s="3"/>
      <c r="V80" s="17"/>
    </row>
    <row r="81" spans="2:22" s="31" customFormat="1" ht="19" customHeight="1" x14ac:dyDescent="0.45">
      <c r="B81" s="32"/>
      <c r="C81" s="34"/>
      <c r="D81" s="33"/>
      <c r="E81" s="33"/>
      <c r="F81" s="33"/>
      <c r="G81" s="33"/>
      <c r="H81" s="34"/>
      <c r="I81" s="100" t="s">
        <v>54</v>
      </c>
      <c r="J81" s="101"/>
      <c r="K81" s="102" t="s">
        <v>5</v>
      </c>
      <c r="L81" s="103"/>
      <c r="M81" s="104" t="s">
        <v>6</v>
      </c>
      <c r="N81" s="105"/>
      <c r="O81" s="102" t="s">
        <v>7</v>
      </c>
      <c r="P81" s="103"/>
      <c r="Q81" s="33"/>
      <c r="R81" s="33"/>
      <c r="S81" s="33"/>
      <c r="T81" s="33"/>
      <c r="U81" s="34"/>
      <c r="V81" s="35"/>
    </row>
    <row r="82" spans="2:22" s="31" customFormat="1" ht="19" customHeight="1" x14ac:dyDescent="0.45">
      <c r="B82" s="32"/>
      <c r="C82" s="34"/>
      <c r="D82" s="33"/>
      <c r="E82" s="33"/>
      <c r="F82" s="33"/>
      <c r="G82" s="33"/>
      <c r="H82" s="33"/>
      <c r="I82" s="106" t="s">
        <v>52</v>
      </c>
      <c r="J82" s="105"/>
      <c r="K82" s="94">
        <f>M76*2</f>
        <v>2.7571713651238023</v>
      </c>
      <c r="L82" s="109"/>
      <c r="M82" s="96">
        <f>M76</f>
        <v>1.3785856825619012</v>
      </c>
      <c r="N82" s="95"/>
      <c r="O82" s="94">
        <f>M76+0.3</f>
        <v>1.6785856825619012</v>
      </c>
      <c r="P82" s="95"/>
      <c r="Q82" s="33"/>
      <c r="R82" s="33"/>
      <c r="S82" s="33"/>
      <c r="T82" s="33"/>
      <c r="U82" s="34"/>
      <c r="V82" s="35"/>
    </row>
    <row r="83" spans="2:22" s="31" customFormat="1" ht="19" customHeight="1" x14ac:dyDescent="0.45">
      <c r="B83" s="32"/>
      <c r="C83" s="34"/>
      <c r="D83" s="33"/>
      <c r="E83" s="33"/>
      <c r="F83" s="33"/>
      <c r="G83" s="33"/>
      <c r="H83" s="33"/>
      <c r="I83" s="107" t="s">
        <v>53</v>
      </c>
      <c r="J83" s="108"/>
      <c r="K83" s="94">
        <f>M76</f>
        <v>1.3785856825619012</v>
      </c>
      <c r="L83" s="95"/>
      <c r="M83" s="96">
        <f>M82</f>
        <v>1.3785856825619012</v>
      </c>
      <c r="N83" s="95"/>
      <c r="O83" s="94">
        <f>O82</f>
        <v>1.6785856825619012</v>
      </c>
      <c r="P83" s="95"/>
      <c r="Q83" s="33"/>
      <c r="R83" s="33"/>
      <c r="S83" s="33"/>
      <c r="T83" s="33"/>
      <c r="U83" s="34"/>
      <c r="V83" s="35"/>
    </row>
    <row r="84" spans="2:22" ht="19" customHeight="1" x14ac:dyDescent="0.5">
      <c r="B84" s="16"/>
      <c r="C84" s="3"/>
      <c r="D84" s="7"/>
      <c r="E84" s="7"/>
      <c r="F84" s="7"/>
      <c r="G84" s="7"/>
      <c r="H84" s="7"/>
      <c r="I84" s="7"/>
      <c r="J84" s="7"/>
      <c r="K84" s="7"/>
      <c r="L84" s="7"/>
      <c r="M84" s="7"/>
      <c r="N84" s="7"/>
      <c r="O84" s="7"/>
      <c r="P84" s="7"/>
      <c r="Q84" s="7"/>
      <c r="R84" s="7"/>
      <c r="S84" s="7"/>
      <c r="T84" s="7"/>
      <c r="U84" s="3"/>
      <c r="V84" s="17"/>
    </row>
    <row r="85" spans="2:22" ht="14.5" customHeight="1" x14ac:dyDescent="0.5">
      <c r="B85" s="25"/>
      <c r="C85" s="26"/>
      <c r="D85" s="27"/>
      <c r="E85" s="27"/>
      <c r="F85" s="27"/>
      <c r="G85" s="27"/>
      <c r="H85" s="27"/>
      <c r="I85" s="27"/>
      <c r="J85" s="27"/>
      <c r="K85" s="27"/>
      <c r="L85" s="27"/>
      <c r="M85" s="27"/>
      <c r="N85" s="27"/>
      <c r="O85" s="27"/>
      <c r="P85" s="27"/>
      <c r="Q85" s="27"/>
      <c r="R85" s="27"/>
      <c r="S85" s="27"/>
      <c r="T85" s="27"/>
      <c r="U85" s="26"/>
      <c r="V85" s="28"/>
    </row>
    <row r="86" spans="2:22" ht="11.5" customHeight="1" x14ac:dyDescent="0.5"/>
    <row r="87" spans="2:22" s="73" customFormat="1" ht="19" customHeight="1" x14ac:dyDescent="0.35">
      <c r="B87" s="73" t="s">
        <v>56</v>
      </c>
      <c r="D87" s="74"/>
      <c r="E87" s="74"/>
      <c r="F87" s="74"/>
      <c r="G87" s="74"/>
      <c r="H87" s="74"/>
      <c r="I87" s="74"/>
      <c r="J87" s="74"/>
      <c r="K87" s="74"/>
      <c r="L87" s="74"/>
      <c r="M87" s="74"/>
      <c r="N87" s="74"/>
      <c r="O87" s="74"/>
      <c r="P87" s="74"/>
      <c r="Q87" s="74"/>
      <c r="R87" s="74"/>
      <c r="S87" s="74"/>
      <c r="T87" s="74"/>
    </row>
  </sheetData>
  <sheetProtection password="C3EC" sheet="1" objects="1" scenarios="1" selectLockedCells="1"/>
  <mergeCells count="26">
    <mergeCell ref="O82:P82"/>
    <mergeCell ref="M83:N83"/>
    <mergeCell ref="O83:P83"/>
    <mergeCell ref="V65:V66"/>
    <mergeCell ref="C68:U69"/>
    <mergeCell ref="I81:J81"/>
    <mergeCell ref="K81:L81"/>
    <mergeCell ref="M81:N81"/>
    <mergeCell ref="O81:P81"/>
    <mergeCell ref="I82:J82"/>
    <mergeCell ref="I83:J83"/>
    <mergeCell ref="K82:L82"/>
    <mergeCell ref="K83:L83"/>
    <mergeCell ref="M82:N82"/>
    <mergeCell ref="V31:V32"/>
    <mergeCell ref="T51:U52"/>
    <mergeCell ref="D61:E61"/>
    <mergeCell ref="I43:U44"/>
    <mergeCell ref="F54:H54"/>
    <mergeCell ref="D54:E55"/>
    <mergeCell ref="I48:J48"/>
    <mergeCell ref="D56:E56"/>
    <mergeCell ref="D57:E57"/>
    <mergeCell ref="D58:E58"/>
    <mergeCell ref="D59:E59"/>
    <mergeCell ref="D60:E60"/>
  </mergeCells>
  <printOptions horizontalCentered="1"/>
  <pageMargins left="0.51181102362204722" right="0.51181102362204722" top="0.55118110236220474" bottom="0.55118110236220474" header="0.11811023622047245" footer="0.11811023622047245"/>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DropDowns!$A$2:$A$4</xm:f>
          </x14:formula1>
          <xm:sqref>I48</xm:sqref>
        </x14:dataValidation>
        <x14:dataValidation type="list" allowBlank="1" showInputMessage="1" showErrorMessage="1">
          <x14:formula1>
            <xm:f>DropDowns!$A$7:$A$12</xm:f>
          </x14:formula1>
          <xm:sqref>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defaultRowHeight="14.6" x14ac:dyDescent="0.4"/>
  <cols>
    <col min="1" max="1" width="20.53515625" style="1" customWidth="1"/>
  </cols>
  <sheetData>
    <row r="1" spans="1:1" ht="14.5" x14ac:dyDescent="0.35">
      <c r="A1" s="1" t="s">
        <v>3</v>
      </c>
    </row>
    <row r="2" spans="1:1" x14ac:dyDescent="0.4">
      <c r="A2" s="1" t="s">
        <v>30</v>
      </c>
    </row>
    <row r="3" spans="1:1" x14ac:dyDescent="0.4">
      <c r="A3" s="1" t="s">
        <v>32</v>
      </c>
    </row>
    <row r="4" spans="1:1" x14ac:dyDescent="0.4">
      <c r="A4" s="1" t="s">
        <v>31</v>
      </c>
    </row>
    <row r="6" spans="1:1" ht="14.5" x14ac:dyDescent="0.35">
      <c r="A6" s="1" t="s">
        <v>4</v>
      </c>
    </row>
    <row r="7" spans="1:1" ht="14.5" x14ac:dyDescent="0.35">
      <c r="A7" s="1">
        <v>1</v>
      </c>
    </row>
    <row r="8" spans="1:1" ht="14.5" x14ac:dyDescent="0.35">
      <c r="A8" s="1">
        <v>2</v>
      </c>
    </row>
    <row r="9" spans="1:1" ht="14.5" x14ac:dyDescent="0.35">
      <c r="A9" s="1">
        <v>3</v>
      </c>
    </row>
    <row r="10" spans="1:1" ht="14.5" x14ac:dyDescent="0.35">
      <c r="A10" s="1">
        <v>4</v>
      </c>
    </row>
    <row r="11" spans="1:1" ht="14.5" x14ac:dyDescent="0.35">
      <c r="A11" s="1">
        <v>5</v>
      </c>
    </row>
    <row r="12" spans="1:1" ht="14.5" x14ac:dyDescent="0.35">
      <c r="A12" s="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Septic Tank Design Spreadsheet</vt:lpstr>
      <vt:lpstr>DropDowns</vt:lpstr>
      <vt:lpstr>'Septic Tank Design Spreadsheet'!Print_Area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Ben</cp:lastModifiedBy>
  <cp:lastPrinted>2016-04-20T12:40:53Z</cp:lastPrinted>
  <dcterms:created xsi:type="dcterms:W3CDTF">2016-04-19T09:29:07Z</dcterms:created>
  <dcterms:modified xsi:type="dcterms:W3CDTF">2016-08-08T20:20:14Z</dcterms:modified>
</cp:coreProperties>
</file>